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rnik2\OneDrive - GasNet, s.r.o\Plocha\SO 501.1 v rámci stavby II303 Běloves - Velké Poříčí\"/>
    </mc:Choice>
  </mc:AlternateContent>
  <bookViews>
    <workbookView xWindow="0" yWindow="0" windowWidth="0" windowHeight="0"/>
  </bookViews>
  <sheets>
    <sheet name="Rekapitulace stavby" sheetId="1" r:id="rId1"/>
    <sheet name="SO 501.1 - Přeložka STL p..." sheetId="2" r:id="rId2"/>
    <sheet name="SO 501.2 - Přeložka STL p..." sheetId="3" r:id="rId3"/>
    <sheet name="SO 511 - Přechod VTL ply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501.1 - Přeložka STL p...'!$C$124:$K$318</definedName>
    <definedName name="_xlnm.Print_Area" localSheetId="1">'SO 501.1 - Přeložka STL p...'!$C$4:$J$76,'SO 501.1 - Přeložka STL p...'!$C$82:$J$106,'SO 501.1 - Přeložka STL p...'!$C$112:$J$318</definedName>
    <definedName name="_xlnm.Print_Titles" localSheetId="1">'SO 501.1 - Přeložka STL p...'!$124:$124</definedName>
    <definedName name="_xlnm._FilterDatabase" localSheetId="2" hidden="1">'SO 501.2 - Přeložka STL p...'!$C$124:$K$310</definedName>
    <definedName name="_xlnm.Print_Area" localSheetId="2">'SO 501.2 - Přeložka STL p...'!$C$4:$J$76,'SO 501.2 - Přeložka STL p...'!$C$82:$J$106,'SO 501.2 - Přeložka STL p...'!$C$112:$J$310</definedName>
    <definedName name="_xlnm.Print_Titles" localSheetId="2">'SO 501.2 - Přeložka STL p...'!$124:$124</definedName>
    <definedName name="_xlnm._FilterDatabase" localSheetId="3" hidden="1">'SO 511 - Přechod VTL plyn...'!$C$124:$K$189</definedName>
    <definedName name="_xlnm.Print_Area" localSheetId="3">'SO 511 - Přechod VTL plyn...'!$C$4:$J$76,'SO 511 - Přechod VTL plyn...'!$C$82:$J$106,'SO 511 - Přechod VTL plyn...'!$C$112:$J$189</definedName>
    <definedName name="_xlnm.Print_Titles" localSheetId="3">'SO 511 - Přechod VTL plyn...'!$124:$124</definedName>
  </definedNames>
  <calcPr/>
</workbook>
</file>

<file path=xl/calcChain.xml><?xml version="1.0" encoding="utf-8"?>
<calcChain xmlns="http://schemas.openxmlformats.org/spreadsheetml/2006/main">
  <c i="4" l="1" r="P180"/>
  <c r="J37"/>
  <c r="J36"/>
  <c i="1" r="AY97"/>
  <c i="4" r="J35"/>
  <c i="1" r="AX97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3" r="J37"/>
  <c r="J36"/>
  <c i="1" r="AY96"/>
  <c i="3" r="J35"/>
  <c i="1" r="AX96"/>
  <c i="3"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2" r="J37"/>
  <c r="J36"/>
  <c i="1" r="AY95"/>
  <c i="2" r="J35"/>
  <c i="1" r="AX95"/>
  <c i="2" r="BI318"/>
  <c r="BH318"/>
  <c r="BG318"/>
  <c r="BF318"/>
  <c r="T318"/>
  <c r="T317"/>
  <c r="R318"/>
  <c r="R317"/>
  <c r="P318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/>
  <c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2"/>
  <c r="BH202"/>
  <c r="BG202"/>
  <c r="BF202"/>
  <c r="T202"/>
  <c r="R202"/>
  <c r="P202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3" r="J219"/>
  <c r="J140"/>
  <c r="J131"/>
  <c r="BK254"/>
  <c r="BK136"/>
  <c r="BK268"/>
  <c r="J241"/>
  <c r="J235"/>
  <c r="J184"/>
  <c r="J175"/>
  <c r="BK140"/>
  <c i="4" r="BK178"/>
  <c r="J183"/>
  <c r="BK160"/>
  <c r="J175"/>
  <c r="J152"/>
  <c r="BK182"/>
  <c r="J169"/>
  <c r="BK134"/>
  <c r="BK176"/>
  <c r="BK187"/>
  <c r="J144"/>
  <c r="J131"/>
  <c r="BK152"/>
  <c r="BK132"/>
  <c i="2" r="F37"/>
  <c r="J130"/>
  <c r="J165"/>
  <c r="J316"/>
  <c r="J312"/>
  <c r="BK306"/>
  <c r="J303"/>
  <c r="J301"/>
  <c r="BK296"/>
  <c r="BK275"/>
  <c r="J268"/>
  <c r="BK262"/>
  <c r="BK251"/>
  <c r="BK241"/>
  <c r="J230"/>
  <c r="BK202"/>
  <c r="BK183"/>
  <c r="J136"/>
  <c r="BK128"/>
  <c r="J182"/>
  <c r="BK152"/>
  <c i="3" r="J267"/>
  <c r="BK186"/>
  <c r="BK272"/>
  <c r="BK243"/>
  <c r="J177"/>
  <c r="J246"/>
  <c r="BK310"/>
  <c r="J298"/>
  <c r="J266"/>
  <c r="J161"/>
  <c r="BK137"/>
  <c r="J299"/>
  <c r="J233"/>
  <c r="BK211"/>
  <c r="J130"/>
  <c r="J209"/>
  <c r="J304"/>
  <c r="BK285"/>
  <c r="J270"/>
  <c r="J249"/>
  <c r="J186"/>
  <c r="BK159"/>
  <c i="4" r="J133"/>
  <c r="J178"/>
  <c r="BK131"/>
  <c r="J186"/>
  <c r="BK169"/>
  <c r="BK141"/>
  <c i="2" r="J34"/>
  <c r="BK185"/>
  <c r="BK315"/>
  <c r="BK313"/>
  <c r="J309"/>
  <c r="BK304"/>
  <c r="BK298"/>
  <c r="J293"/>
  <c r="BK270"/>
  <c r="J263"/>
  <c r="J256"/>
  <c r="J244"/>
  <c r="BK218"/>
  <c r="BK187"/>
  <c r="BK150"/>
  <c r="BK195"/>
  <c r="J150"/>
  <c i="3" r="BK280"/>
  <c r="BK252"/>
  <c r="J188"/>
  <c r="BK297"/>
  <c r="J275"/>
  <c r="J182"/>
  <c r="J308"/>
  <c r="J277"/>
  <c r="BK184"/>
  <c r="BK305"/>
  <c r="J272"/>
  <c r="BK294"/>
  <c r="BK128"/>
  <c r="BK295"/>
  <c r="BK221"/>
  <c r="J145"/>
  <c r="BK133"/>
  <c r="BK300"/>
  <c i="2" r="F34"/>
  <c r="BK129"/>
  <c r="J318"/>
  <c r="BK311"/>
  <c r="BK307"/>
  <c r="BK303"/>
  <c r="BK301"/>
  <c r="BK297"/>
  <c r="J274"/>
  <c r="J266"/>
  <c r="J260"/>
  <c r="J250"/>
  <c r="J233"/>
  <c r="BK214"/>
  <c r="J167"/>
  <c r="BK132"/>
  <c r="BK193"/>
  <c r="BK167"/>
  <c r="BK130"/>
  <c i="3" r="J263"/>
  <c r="J243"/>
  <c r="BK147"/>
  <c r="BK275"/>
  <c r="BK235"/>
  <c r="J176"/>
  <c r="BK301"/>
  <c r="J227"/>
  <c r="BK306"/>
  <c r="BK278"/>
  <c r="J157"/>
  <c r="J281"/>
  <c r="BK296"/>
  <c r="BK216"/>
  <c r="BK135"/>
  <c r="BK212"/>
  <c r="BK130"/>
  <c r="J293"/>
  <c r="BK263"/>
  <c r="J258"/>
  <c r="BK232"/>
  <c r="BK202"/>
  <c r="J261"/>
  <c r="BK132"/>
  <c i="4" r="J179"/>
  <c r="J135"/>
  <c r="BK165"/>
  <c r="BK162"/>
  <c r="J128"/>
  <c r="BK179"/>
  <c r="BK181"/>
  <c r="J162"/>
  <c r="J182"/>
  <c r="J154"/>
  <c r="BK139"/>
  <c r="J129"/>
  <c i="2" r="J304"/>
  <c r="J297"/>
  <c r="J292"/>
  <c r="J272"/>
  <c r="BK265"/>
  <c r="BK253"/>
  <c r="J242"/>
  <c i="3" r="J214"/>
  <c r="J151"/>
  <c r="BK292"/>
  <c r="BK274"/>
  <c r="BK180"/>
  <c r="J285"/>
  <c r="J170"/>
  <c r="J294"/>
  <c r="BK178"/>
  <c r="BK131"/>
  <c r="J290"/>
  <c r="J202"/>
  <c r="BK276"/>
  <c r="J289"/>
  <c r="J274"/>
  <c i="4" r="BK137"/>
  <c r="J165"/>
  <c r="J184"/>
  <c r="J167"/>
  <c r="J132"/>
  <c r="J137"/>
  <c i="2" r="BK293"/>
  <c r="J291"/>
  <c r="J290"/>
  <c r="J289"/>
  <c r="BK287"/>
  <c r="BK285"/>
  <c r="BK283"/>
  <c r="J281"/>
  <c r="BK279"/>
  <c r="J276"/>
  <c r="BK272"/>
  <c r="BK269"/>
  <c r="BK266"/>
  <c r="J261"/>
  <c r="BK256"/>
  <c r="J251"/>
  <c r="BK244"/>
  <c r="J238"/>
  <c r="J228"/>
  <c r="J195"/>
  <c r="J184"/>
  <c r="BK161"/>
  <c r="J134"/>
  <c r="J171"/>
  <c r="J135"/>
  <c r="J313"/>
  <c r="J310"/>
  <c r="BK305"/>
  <c r="J300"/>
  <c r="BK294"/>
  <c r="J271"/>
  <c r="BK261"/>
  <c r="J255"/>
  <c r="BK239"/>
  <c r="BK225"/>
  <c r="BK189"/>
  <c r="J169"/>
  <c r="BK133"/>
  <c r="J214"/>
  <c r="J154"/>
  <c i="3" r="J284"/>
  <c r="J230"/>
  <c r="J135"/>
  <c r="BK271"/>
  <c r="J251"/>
  <c r="J200"/>
  <c r="J310"/>
  <c r="J260"/>
  <c r="BK171"/>
  <c r="J307"/>
  <c r="BK262"/>
  <c r="J297"/>
  <c i="2" r="BK318"/>
  <c r="BK291"/>
  <c r="BK289"/>
  <c r="BK288"/>
  <c r="J287"/>
  <c r="J285"/>
  <c r="J284"/>
  <c r="BK282"/>
  <c r="BK280"/>
  <c r="BK278"/>
  <c r="BK277"/>
  <c r="J275"/>
  <c r="BK271"/>
  <c r="J270"/>
  <c r="BK263"/>
  <c r="BK258"/>
  <c r="J253"/>
  <c r="BK248"/>
  <c r="J241"/>
  <c r="BK231"/>
  <c r="J224"/>
  <c r="J202"/>
  <c r="J189"/>
  <c r="BK177"/>
  <c r="J142"/>
  <c r="F36"/>
  <c i="3" r="BK290"/>
  <c r="BK188"/>
  <c r="J306"/>
  <c r="BK214"/>
  <c r="BK308"/>
  <c r="J269"/>
  <c r="BK283"/>
  <c r="J305"/>
  <c r="J271"/>
  <c r="BK200"/>
  <c r="BK129"/>
  <c r="J292"/>
  <c r="BK273"/>
  <c r="J268"/>
  <c r="BK227"/>
  <c r="J211"/>
  <c i="4" r="BK177"/>
  <c r="BK166"/>
  <c r="J160"/>
  <c r="J181"/>
  <c r="BK186"/>
  <c r="J134"/>
  <c i="2" r="BK292"/>
  <c r="BK290"/>
  <c r="J288"/>
  <c r="BK286"/>
  <c r="BK284"/>
  <c r="J283"/>
  <c r="BK281"/>
  <c r="J279"/>
  <c r="J277"/>
  <c r="BK274"/>
  <c r="BK268"/>
  <c r="J264"/>
  <c r="J257"/>
  <c r="BK250"/>
  <c r="J239"/>
  <c r="J235"/>
  <c r="BK230"/>
  <c r="BK212"/>
  <c r="BK171"/>
  <c r="J133"/>
  <c r="BK142"/>
  <c r="BK314"/>
  <c r="BK310"/>
  <c r="J306"/>
  <c r="BK302"/>
  <c r="J298"/>
  <c r="BK295"/>
  <c r="J273"/>
  <c r="BK264"/>
  <c r="BK255"/>
  <c r="BK238"/>
  <c r="BK224"/>
  <c r="BK165"/>
  <c r="BK131"/>
  <c r="J177"/>
  <c i="3" r="J296"/>
  <c r="J255"/>
  <c r="BK209"/>
  <c r="J276"/>
  <c r="BK266"/>
  <c r="J136"/>
  <c r="BK246"/>
  <c r="BK151"/>
  <c r="BK145"/>
  <c r="BK279"/>
  <c r="J273"/>
  <c r="BK239"/>
  <c r="BK161"/>
  <c r="BK269"/>
  <c r="BK255"/>
  <c r="J212"/>
  <c r="BK182"/>
  <c r="J134"/>
  <c i="4" r="BK184"/>
  <c r="BK154"/>
  <c r="J158"/>
  <c r="BK171"/>
  <c r="BK143"/>
  <c r="J176"/>
  <c r="J150"/>
  <c r="J143"/>
  <c i="2" r="BK260"/>
  <c r="BK242"/>
  <c r="BK229"/>
  <c r="J218"/>
  <c r="J193"/>
  <c r="BK182"/>
  <c r="BK169"/>
  <c r="BK135"/>
  <c r="BK191"/>
  <c r="BK316"/>
  <c r="J314"/>
  <c r="J311"/>
  <c r="J307"/>
  <c r="J302"/>
  <c r="J295"/>
  <c r="BK267"/>
  <c r="BK257"/>
  <c r="BK246"/>
  <c r="J231"/>
  <c r="J191"/>
  <c r="BK176"/>
  <c r="BK134"/>
  <c r="BK210"/>
  <c r="J131"/>
  <c i="3" r="BK260"/>
  <c r="BK224"/>
  <c r="BK170"/>
  <c r="J128"/>
  <c r="BK289"/>
  <c r="BK241"/>
  <c r="BK165"/>
  <c r="J280"/>
  <c r="BK194"/>
  <c r="J309"/>
  <c r="BK287"/>
  <c r="BK261"/>
  <c r="BK282"/>
  <c r="J301"/>
  <c r="BK251"/>
  <c r="BK219"/>
  <c r="J147"/>
  <c r="BK149"/>
  <c r="J302"/>
  <c r="BK284"/>
  <c r="J265"/>
  <c r="J224"/>
  <c r="J278"/>
  <c r="BK258"/>
  <c r="BK230"/>
  <c r="J171"/>
  <c r="BK277"/>
  <c r="BK257"/>
  <c r="J204"/>
  <c r="BK176"/>
  <c r="BK163"/>
  <c i="4" r="J171"/>
  <c r="J130"/>
  <c r="BK146"/>
  <c r="BK150"/>
  <c r="J189"/>
  <c r="J141"/>
  <c r="J148"/>
  <c r="BK130"/>
  <c i="2" r="F35"/>
  <c r="J132"/>
  <c r="BK184"/>
  <c r="BK136"/>
  <c r="BK312"/>
  <c r="BK309"/>
  <c r="J305"/>
  <c r="BK300"/>
  <c r="J296"/>
  <c r="J294"/>
  <c r="J269"/>
  <c r="J258"/>
  <c r="J248"/>
  <c r="BK235"/>
  <c r="BK228"/>
  <c r="J212"/>
  <c r="BK154"/>
  <c r="J129"/>
  <c r="J183"/>
  <c r="J148"/>
  <c i="3" r="BK281"/>
  <c r="BK249"/>
  <c r="J180"/>
  <c r="J129"/>
  <c r="J287"/>
  <c r="BK229"/>
  <c r="BK309"/>
  <c r="J252"/>
  <c r="J149"/>
  <c r="BK302"/>
  <c r="J194"/>
  <c r="BK293"/>
  <c r="J133"/>
  <c r="BK298"/>
  <c r="J232"/>
  <c r="J178"/>
  <c r="J283"/>
  <c r="J132"/>
  <c r="J282"/>
  <c r="BK175"/>
  <c r="J254"/>
  <c r="J159"/>
  <c r="BK270"/>
  <c r="J257"/>
  <c r="J220"/>
  <c r="BK134"/>
  <c r="BK265"/>
  <c r="J239"/>
  <c r="J216"/>
  <c r="BK177"/>
  <c r="J165"/>
  <c i="4" r="BK189"/>
  <c r="J185"/>
  <c r="J166"/>
  <c r="J174"/>
  <c r="J139"/>
  <c r="BK174"/>
  <c r="BK129"/>
  <c r="J187"/>
  <c r="BK148"/>
  <c r="BK135"/>
  <c r="BK158"/>
  <c r="BK144"/>
  <c r="BK133"/>
  <c i="2" r="J286"/>
  <c r="J282"/>
  <c r="J280"/>
  <c r="J278"/>
  <c r="BK276"/>
  <c r="BK273"/>
  <c r="J267"/>
  <c r="J265"/>
  <c r="J262"/>
  <c r="J254"/>
  <c r="J246"/>
  <c r="BK233"/>
  <c r="J225"/>
  <c r="J210"/>
  <c r="J187"/>
  <c r="J176"/>
  <c r="BK148"/>
  <c r="J128"/>
  <c r="J152"/>
  <c r="J315"/>
  <c r="BK254"/>
  <c r="J229"/>
  <c r="J185"/>
  <c r="J161"/>
  <c i="1" r="AS94"/>
  <c i="3" r="J221"/>
  <c r="BK157"/>
  <c r="J295"/>
  <c r="BK220"/>
  <c r="BK307"/>
  <c r="BK204"/>
  <c r="J137"/>
  <c r="J279"/>
  <c r="BK304"/>
  <c r="J300"/>
  <c r="J229"/>
  <c r="J163"/>
  <c r="J138"/>
  <c r="BK299"/>
  <c r="BK267"/>
  <c r="J262"/>
  <c r="BK233"/>
  <c r="BK138"/>
  <c i="4" r="BK185"/>
  <c r="J177"/>
  <c r="BK183"/>
  <c r="J146"/>
  <c r="BK175"/>
  <c r="BK167"/>
  <c r="BK128"/>
  <c i="3" l="1" r="R127"/>
  <c r="BK218"/>
  <c r="J218"/>
  <c r="J99"/>
  <c r="T218"/>
  <c r="P231"/>
  <c r="T248"/>
  <c r="T247"/>
  <c i="2" r="T237"/>
  <c r="T236"/>
  <c i="3" r="BK127"/>
  <c r="J127"/>
  <c r="J98"/>
  <c r="BK248"/>
  <c r="BK247"/>
  <c r="J247"/>
  <c r="J103"/>
  <c i="2" r="R127"/>
  <c r="R126"/>
  <c r="P227"/>
  <c r="R308"/>
  <c r="BK127"/>
  <c r="J127"/>
  <c r="J98"/>
  <c r="R227"/>
  <c r="P308"/>
  <c i="4" r="P127"/>
  <c r="BK164"/>
  <c r="J164"/>
  <c r="J99"/>
  <c r="T164"/>
  <c r="P173"/>
  <c r="P172"/>
  <c i="2" r="BK237"/>
  <c r="BK236"/>
  <c r="J236"/>
  <c r="J102"/>
  <c i="3" r="BK223"/>
  <c r="J223"/>
  <c r="J100"/>
  <c r="T223"/>
  <c r="BK303"/>
  <c r="J303"/>
  <c r="J105"/>
  <c i="2" r="R237"/>
  <c r="R236"/>
  <c i="3" r="BK231"/>
  <c r="J231"/>
  <c r="J101"/>
  <c r="T303"/>
  <c i="2" r="P127"/>
  <c r="P126"/>
  <c r="BK227"/>
  <c r="J227"/>
  <c r="J99"/>
  <c r="T308"/>
  <c i="3" r="P218"/>
  <c r="R231"/>
  <c r="R303"/>
  <c i="4" r="BK127"/>
  <c i="3" r="P248"/>
  <c r="P247"/>
  <c i="2" r="P237"/>
  <c r="P236"/>
  <c i="3" r="P127"/>
  <c r="P126"/>
  <c r="P125"/>
  <c i="1" r="AU96"/>
  <c i="3" r="R248"/>
  <c r="R247"/>
  <c i="4" r="T127"/>
  <c r="T126"/>
  <c r="P164"/>
  <c r="R173"/>
  <c r="R172"/>
  <c r="BK180"/>
  <c r="J180"/>
  <c r="J104"/>
  <c r="R180"/>
  <c i="2" r="T127"/>
  <c r="T126"/>
  <c r="T125"/>
  <c r="T227"/>
  <c r="BK308"/>
  <c r="J308"/>
  <c r="J104"/>
  <c i="3" r="T127"/>
  <c r="T126"/>
  <c r="T125"/>
  <c r="R218"/>
  <c r="P223"/>
  <c r="R223"/>
  <c r="T231"/>
  <c r="P303"/>
  <c i="4" r="R127"/>
  <c r="R126"/>
  <c r="R125"/>
  <c r="R164"/>
  <c r="BK173"/>
  <c r="J173"/>
  <c r="J103"/>
  <c r="T173"/>
  <c r="T172"/>
  <c r="T180"/>
  <c i="2" r="BK317"/>
  <c r="J317"/>
  <c r="J105"/>
  <c r="BK232"/>
  <c r="J232"/>
  <c r="J100"/>
  <c r="BK234"/>
  <c r="J234"/>
  <c r="J101"/>
  <c i="4" r="BK168"/>
  <c r="J168"/>
  <c r="J100"/>
  <c r="BK170"/>
  <c r="J170"/>
  <c r="J101"/>
  <c i="3" r="BK245"/>
  <c r="J245"/>
  <c r="J102"/>
  <c i="4" r="BK188"/>
  <c r="J188"/>
  <c r="J105"/>
  <c r="BE131"/>
  <c r="BE152"/>
  <c i="3" r="J248"/>
  <c r="J104"/>
  <c i="4" r="J89"/>
  <c r="BE129"/>
  <c r="BE135"/>
  <c r="BE150"/>
  <c r="BE176"/>
  <c r="BE177"/>
  <c r="BE187"/>
  <c r="F92"/>
  <c r="BE133"/>
  <c r="BE134"/>
  <c r="BE139"/>
  <c r="BE162"/>
  <c r="BE146"/>
  <c r="BE154"/>
  <c r="BE165"/>
  <c r="BE160"/>
  <c r="BE166"/>
  <c r="BE167"/>
  <c r="BE171"/>
  <c r="BE148"/>
  <c r="BE158"/>
  <c r="BE174"/>
  <c r="BE175"/>
  <c r="BE182"/>
  <c r="E85"/>
  <c r="BE141"/>
  <c r="BE179"/>
  <c r="BE181"/>
  <c r="BE185"/>
  <c r="BE130"/>
  <c r="BE137"/>
  <c r="BE144"/>
  <c r="BE178"/>
  <c r="BE184"/>
  <c r="BE186"/>
  <c r="BE189"/>
  <c r="BE128"/>
  <c r="BE143"/>
  <c r="BE169"/>
  <c r="BE132"/>
  <c r="BE183"/>
  <c i="3" r="BE128"/>
  <c r="BE131"/>
  <c r="BE186"/>
  <c r="BE200"/>
  <c r="BE202"/>
  <c r="BE221"/>
  <c r="BE232"/>
  <c r="BE233"/>
  <c r="BE249"/>
  <c r="BE254"/>
  <c r="BE263"/>
  <c r="BE269"/>
  <c r="BE273"/>
  <c r="BE275"/>
  <c r="BE159"/>
  <c r="BE182"/>
  <c r="BE212"/>
  <c r="BE224"/>
  <c i="2" r="J237"/>
  <c r="J103"/>
  <c i="3" r="F122"/>
  <c r="BE133"/>
  <c r="BE135"/>
  <c r="BE136"/>
  <c r="BE137"/>
  <c r="BE149"/>
  <c r="BE157"/>
  <c r="BE165"/>
  <c r="BE171"/>
  <c r="BE188"/>
  <c r="BE209"/>
  <c r="BE230"/>
  <c r="BE252"/>
  <c r="BE261"/>
  <c r="BE267"/>
  <c r="BE270"/>
  <c r="BE272"/>
  <c r="BE279"/>
  <c r="BE266"/>
  <c r="BE268"/>
  <c r="BE276"/>
  <c r="BE278"/>
  <c r="BE280"/>
  <c r="BE283"/>
  <c r="BE297"/>
  <c r="BE300"/>
  <c r="BE301"/>
  <c r="BE147"/>
  <c r="BE211"/>
  <c r="BE216"/>
  <c r="BE219"/>
  <c r="BE290"/>
  <c i="2" r="BK126"/>
  <c r="J126"/>
  <c r="J97"/>
  <c i="3" r="J89"/>
  <c r="BE134"/>
  <c r="BE170"/>
  <c r="BE176"/>
  <c r="BE194"/>
  <c r="BE204"/>
  <c r="BE214"/>
  <c r="BE227"/>
  <c r="BE239"/>
  <c r="BE255"/>
  <c r="BE277"/>
  <c r="BE282"/>
  <c r="BE284"/>
  <c r="BE294"/>
  <c r="BE304"/>
  <c r="E85"/>
  <c r="BE129"/>
  <c r="BE130"/>
  <c r="BE285"/>
  <c r="BE289"/>
  <c r="BE292"/>
  <c r="BE180"/>
  <c r="BE235"/>
  <c r="BE243"/>
  <c r="BE257"/>
  <c r="BE260"/>
  <c r="BE299"/>
  <c r="BE305"/>
  <c r="BE307"/>
  <c r="BE308"/>
  <c r="BE310"/>
  <c r="BE132"/>
  <c r="BE138"/>
  <c r="BE163"/>
  <c r="BE229"/>
  <c r="BE241"/>
  <c r="BE274"/>
  <c r="BE281"/>
  <c r="BE287"/>
  <c r="BE302"/>
  <c r="BE306"/>
  <c r="BE309"/>
  <c r="BE151"/>
  <c r="BE161"/>
  <c r="BE175"/>
  <c r="BE178"/>
  <c r="BE246"/>
  <c r="BE271"/>
  <c r="BE296"/>
  <c r="BE295"/>
  <c r="BE140"/>
  <c r="BE145"/>
  <c r="BE177"/>
  <c r="BE184"/>
  <c r="BE220"/>
  <c r="BE251"/>
  <c r="BE258"/>
  <c r="BE262"/>
  <c r="BE265"/>
  <c r="BE293"/>
  <c r="BE298"/>
  <c i="2" r="J89"/>
  <c r="BE128"/>
  <c r="BE132"/>
  <c r="BE135"/>
  <c r="BE165"/>
  <c r="BE169"/>
  <c r="BE171"/>
  <c r="BE176"/>
  <c r="BE187"/>
  <c r="BE189"/>
  <c r="BE191"/>
  <c r="F92"/>
  <c r="BE136"/>
  <c r="BE142"/>
  <c r="BE150"/>
  <c r="BE152"/>
  <c r="BE183"/>
  <c r="BE212"/>
  <c r="BE224"/>
  <c r="BE228"/>
  <c r="BE229"/>
  <c r="BE233"/>
  <c r="BE239"/>
  <c r="BE241"/>
  <c r="BE244"/>
  <c r="BE246"/>
  <c r="BE248"/>
  <c r="BE250"/>
  <c r="BE253"/>
  <c r="BE256"/>
  <c r="BE260"/>
  <c r="BE261"/>
  <c r="BE263"/>
  <c r="BE264"/>
  <c r="BE267"/>
  <c r="BE270"/>
  <c r="BE291"/>
  <c r="BE292"/>
  <c r="BE293"/>
  <c r="BE294"/>
  <c r="BE295"/>
  <c r="BE296"/>
  <c r="BE297"/>
  <c r="BE298"/>
  <c r="BE300"/>
  <c r="BE301"/>
  <c r="BE302"/>
  <c r="BE303"/>
  <c r="BE304"/>
  <c r="BE305"/>
  <c r="BE306"/>
  <c r="BE307"/>
  <c r="BE309"/>
  <c r="BE310"/>
  <c r="BE311"/>
  <c r="BE312"/>
  <c r="BE313"/>
  <c r="BE314"/>
  <c r="BE315"/>
  <c r="BE316"/>
  <c i="1" r="BB95"/>
  <c i="2" r="E85"/>
  <c r="BE129"/>
  <c r="BE130"/>
  <c r="BE131"/>
  <c r="BE133"/>
  <c r="BE134"/>
  <c r="BE148"/>
  <c r="BE154"/>
  <c r="BE161"/>
  <c r="BE167"/>
  <c r="BE177"/>
  <c r="BE182"/>
  <c r="BE185"/>
  <c r="BE318"/>
  <c i="1" r="BC95"/>
  <c r="AW95"/>
  <c i="2" r="BE184"/>
  <c r="BE193"/>
  <c r="BE195"/>
  <c r="BE202"/>
  <c r="BE210"/>
  <c r="BE214"/>
  <c r="BE218"/>
  <c r="BE225"/>
  <c r="BE230"/>
  <c r="BE231"/>
  <c r="BE235"/>
  <c r="BE238"/>
  <c r="BE242"/>
  <c r="BE251"/>
  <c r="BE254"/>
  <c r="BE255"/>
  <c r="BE257"/>
  <c r="BE258"/>
  <c r="BE262"/>
  <c r="BE265"/>
  <c r="BE266"/>
  <c r="BE268"/>
  <c r="BE269"/>
  <c r="BE271"/>
  <c r="BE272"/>
  <c r="BE273"/>
  <c r="BE274"/>
  <c r="BE275"/>
  <c r="BE276"/>
  <c r="BE277"/>
  <c r="BE278"/>
  <c r="BE279"/>
  <c r="BE280"/>
  <c r="BE281"/>
  <c r="BE282"/>
  <c r="BE283"/>
  <c r="BE284"/>
  <c r="BE285"/>
  <c r="BE286"/>
  <c r="BE287"/>
  <c r="BE288"/>
  <c r="BE289"/>
  <c r="BE290"/>
  <c i="1" r="BA95"/>
  <c r="BD95"/>
  <c i="4" r="F37"/>
  <c i="1" r="BD97"/>
  <c i="4" r="F36"/>
  <c i="1" r="BC97"/>
  <c i="4" r="F35"/>
  <c i="1" r="BB97"/>
  <c i="3" r="F37"/>
  <c i="1" r="BD96"/>
  <c i="3" r="F35"/>
  <c i="1" r="BB96"/>
  <c i="3" r="F34"/>
  <c i="1" r="BA96"/>
  <c i="4" r="F34"/>
  <c i="1" r="BA97"/>
  <c i="4" r="J34"/>
  <c i="1" r="AW97"/>
  <c i="3" r="F36"/>
  <c i="1" r="BC96"/>
  <c i="3" r="J34"/>
  <c i="1" r="AW96"/>
  <c i="4" l="1" r="T125"/>
  <c i="2" r="R125"/>
  <c i="4" r="BK126"/>
  <c r="P126"/>
  <c r="P125"/>
  <c i="1" r="AU97"/>
  <c i="2" r="P125"/>
  <c i="1" r="AU95"/>
  <c i="3" r="R126"/>
  <c r="R125"/>
  <c r="BK126"/>
  <c r="J126"/>
  <c r="J97"/>
  <c i="4" r="J127"/>
  <c r="J98"/>
  <c r="BK172"/>
  <c r="J172"/>
  <c r="J102"/>
  <c i="3" r="BK125"/>
  <c r="J125"/>
  <c r="J96"/>
  <c i="2" r="BK125"/>
  <c r="J125"/>
  <c r="J96"/>
  <c i="1" r="BD94"/>
  <c r="W33"/>
  <c r="BA94"/>
  <c r="AW94"/>
  <c r="AK30"/>
  <c i="2" r="J33"/>
  <c i="1" r="AV95"/>
  <c r="AT95"/>
  <c r="BB94"/>
  <c r="AX94"/>
  <c r="BC94"/>
  <c r="W32"/>
  <c i="3" r="F33"/>
  <c i="1" r="AZ96"/>
  <c i="3" r="J33"/>
  <c i="1" r="AV96"/>
  <c r="AT96"/>
  <c i="2" r="F33"/>
  <c i="1" r="AZ95"/>
  <c i="4" r="F33"/>
  <c i="1" r="AZ97"/>
  <c i="4" r="J33"/>
  <c i="1" r="AV97"/>
  <c r="AT97"/>
  <c i="4" l="1" r="BK125"/>
  <c r="J125"/>
  <c r="J96"/>
  <c r="J126"/>
  <c r="J97"/>
  <c i="3" r="J30"/>
  <c i="1" r="AG96"/>
  <c r="AN96"/>
  <c r="AU94"/>
  <c r="AY94"/>
  <c r="W31"/>
  <c r="W30"/>
  <c i="2" r="J30"/>
  <c i="1" r="AG95"/>
  <c r="AZ94"/>
  <c r="AV94"/>
  <c r="AK29"/>
  <c i="3" l="1" r="J39"/>
  <c i="2" r="J39"/>
  <c i="1" r="AN95"/>
  <c i="4" r="J30"/>
  <c i="1" r="AG97"/>
  <c r="AG94"/>
  <c r="AK26"/>
  <c r="AK35"/>
  <c r="W29"/>
  <c r="AT94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<sst xmlns="http://schemas.openxmlformats.org/spreadsheetml/2006/main">
  <si>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</si>
  <si>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</si>
  <si>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</si>
  <si>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</si>
  <si>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{2baf72e2-89f6-4a65-9e38-420c7f862849}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</si>
  <si>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</si>
  <si>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</si>
  <si>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</si>
  <si>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</si>
  <si>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</si>
  <si>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</si>
  <si>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</si>
  <si>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</si>
  <si>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</si>
  <si>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</si>
  <si>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</si>
  <si>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</si>
  <si>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Přeložka silnice II-303 Běloves - Velké Poříčí - final</t>
  </si>
  <si>
    <t>KSO:</t>
  </si>
  <si>
    <t>CC-CZ:</t>
  </si>
  <si>
    <t>Místo:</t>
  </si>
  <si>
    <t>Běloves</t>
  </si>
  <si>
    <t>Datum:</t>
  </si>
  <si>
    <t>19. 9. 2023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</si>
  <si>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</si>
  <si>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</si>
  <si>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</si>
  <si>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</si>
  <si>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</si>
  <si>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</si>
  <si>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</si>
  <si>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AV projekt CZ s.r.o.</t>
  </si>
  <si>
    <t>True</t>
  </si>
  <si>
    <t>Zpracovatel:</t>
  </si>
  <si>
    <t>Aleš Vondráček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</si>
  <si>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</si>
  <si>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</si>
  <si>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</si>
  <si>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</si>
  <si>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</si>
  <si>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</si>
  <si>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</si>
  <si>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</si>
  <si>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</si>
  <si>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</si>
  <si>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</si>
  <si>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</si>
  <si>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</si>
  <si>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</si>
  <si>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</si>
  <si>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</si>
  <si>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</si>
  <si>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</si>
  <si>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</si>
  <si>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</si>
  <si>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</si>
  <si>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</si>
  <si>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</si>
  <si>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</si>
  <si>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</si>
  <si>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</si>
  <si>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</si>
  <si>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</si>
  <si>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</si>
  <si>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</si>
  <si>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</si>
  <si>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</si>
  <si>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</si>
  <si>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</si>
  <si>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</si>
  <si>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</si>
  <si>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</si>
  <si>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</si>
  <si>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</si>
  <si>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</si>
  <si>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</si>
  <si>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</si>
  <si>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</si>
  <si>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</si>
  <si>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</si>
  <si>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</si>
  <si>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501.1</t>
  </si>
  <si>
    <t>Přeložka STL plynovodu PE D160</t>
  </si>
  <si>
    <t>STA</t>
  </si>
  <si>
    <t>{774e03cb-b740-40c9-aec5-8cc5cbe7cf36}</t>
  </si>
  <si>
    <t>2</t>
  </si>
  <si>
    <t>SO 501.2</t>
  </si>
  <si>
    <t>Přeložka STL plynovodu PE D63</t>
  </si>
  <si>
    <t>{56c31910-daa0-49e5-a605-eaa799aff56c}</t>
  </si>
  <si>
    <t>SO 511</t>
  </si>
  <si>
    <t>Přechod VTL plynovodu DN300, PN40</t>
  </si>
  <si>
    <t>{2768d43f-a1a2-457b-8ee0-9799eda6e84b}</t>
  </si>
  <si>
    <t>KRYCÍ LIST SOUPISU PRACÍ</t>
  </si>
  <si>
    <t>Objekt:</t>
  </si>
  <si>
    <t>SO 501.1 - Přeložka STL plynovodu PE D160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</si>
  <si>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</si>
  <si>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</si>
  <si>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</si>
  <si>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</si>
  <si>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</si>
  <si>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</si>
  <si>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</si>
  <si>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</si>
  <si>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</si>
  <si>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</si>
  <si>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</si>
  <si>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23-M - Montáže potrubí</t>
  </si>
  <si>
    <t>B - Ostatní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</si>
  <si>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</si>
  <si>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</si>
  <si>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</si>
  <si>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</si>
  <si>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</si>
  <si>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</si>
  <si>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</si>
  <si>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</si>
  <si>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</si>
  <si>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</si>
  <si>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</si>
  <si>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</si>
  <si>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</si>
  <si>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</si>
  <si>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</si>
  <si>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</si>
  <si>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</si>
  <si>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</si>
  <si>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</si>
  <si>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</si>
  <si>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</si>
  <si>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</si>
  <si>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</si>
  <si>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1048946054</t>
  </si>
  <si>
    <t>115101301</t>
  </si>
  <si>
    <t>Pohotovost čerpací soupravy pro dopravní výšku do 10 m přítok do 500 l/min</t>
  </si>
  <si>
    <t>den</t>
  </si>
  <si>
    <t>351587027</t>
  </si>
  <si>
    <t>3</t>
  </si>
  <si>
    <t>119001402</t>
  </si>
  <si>
    <t>Dočasné zajištění potrubí ocelového nebo litinového DN do 500 mm</t>
  </si>
  <si>
    <t>m</t>
  </si>
  <si>
    <t>2093848244</t>
  </si>
  <si>
    <t>119001421</t>
  </si>
  <si>
    <t>Dočasné zajištění kabelů a kabelových tratí ze 3 volně ložených kabelů</t>
  </si>
  <si>
    <t>1077812181</t>
  </si>
  <si>
    <t>5</t>
  </si>
  <si>
    <t>119002411</t>
  </si>
  <si>
    <t>Pojezdový ocelový plech pro zabezpečení výkopu zřízení</t>
  </si>
  <si>
    <t>m2</t>
  </si>
  <si>
    <t>447684908</t>
  </si>
  <si>
    <t>6</t>
  </si>
  <si>
    <t>119002412</t>
  </si>
  <si>
    <t>Pojezdový ocelový plech pro zabezpečení výkopu odstranění</t>
  </si>
  <si>
    <t>220979863</t>
  </si>
  <si>
    <t>7</t>
  </si>
  <si>
    <t>119004111</t>
  </si>
  <si>
    <t>Bezpečný vstup nebo výstup z výkopu pomocí žebříku zřízení</t>
  </si>
  <si>
    <t>149593564</t>
  </si>
  <si>
    <t>8</t>
  </si>
  <si>
    <t>119004112</t>
  </si>
  <si>
    <t>Bezpečný vstup nebo výstup z výkopu pomocí žebříku odstranění</t>
  </si>
  <si>
    <t>-1714497814</t>
  </si>
  <si>
    <t>9</t>
  </si>
  <si>
    <t>121151113</t>
  </si>
  <si>
    <t>Sejmutí ornice plochy do 500 m2 tl vrstvy do 200 mm strojně</t>
  </si>
  <si>
    <t>1978683788</t>
  </si>
  <si>
    <t>VV</t>
  </si>
  <si>
    <t>197*1</t>
  </si>
  <si>
    <t>3,5*2,5*4</t>
  </si>
  <si>
    <t>9,5*2,5</t>
  </si>
  <si>
    <t>6*2,5</t>
  </si>
  <si>
    <t>Součet</t>
  </si>
  <si>
    <t>10</t>
  </si>
  <si>
    <t>131313701</t>
  </si>
  <si>
    <t>Hloubení nezapažených jam v soudržných horninách třídy těžitelnosti II skupiny 4 ručně (60% kub 40% ruč)</t>
  </si>
  <si>
    <t>m3</t>
  </si>
  <si>
    <t>821917192</t>
  </si>
  <si>
    <t>9*2*1,5</t>
  </si>
  <si>
    <t>5,5*2*1,5</t>
  </si>
  <si>
    <t>3*2*1,5*4</t>
  </si>
  <si>
    <t>79,5*0,6*0,4</t>
  </si>
  <si>
    <t>11</t>
  </si>
  <si>
    <t>131413701</t>
  </si>
  <si>
    <t>Hloubení nezapažených jam v soudržných horninách třídy těžitelnosti II skupiny 5 ručně (40% kub 40% ruč)</t>
  </si>
  <si>
    <t>-2011402765</t>
  </si>
  <si>
    <t>79,5*0,4*0,4</t>
  </si>
  <si>
    <t>12</t>
  </si>
  <si>
    <t>131351204</t>
  </si>
  <si>
    <t xml:space="preserve">Hloubení jam zapažených v hornině třídy těžitelnosti II, skupiny 4 objem do 500 m3 strojně  (60% kub 60% stroj)</t>
  </si>
  <si>
    <t>627787036</t>
  </si>
  <si>
    <t>45*0,6*0,6</t>
  </si>
  <si>
    <t>13</t>
  </si>
  <si>
    <t>131451204</t>
  </si>
  <si>
    <t xml:space="preserve">Hloubení jam zapažených v hornině třídy těžitelnosti II, skupiny 5 objem do 500 m3 strojně  (40% kub 60% stroj)</t>
  </si>
  <si>
    <t>-980096290</t>
  </si>
  <si>
    <t>45*0,4*0,6</t>
  </si>
  <si>
    <t>14</t>
  </si>
  <si>
    <t>132312131</t>
  </si>
  <si>
    <t>Hloubení nezapažených rýh šířky do 800 mm v soudržných horninách třídy těžitelnosti II skupiny 4 ručně (60% kub 40% ruč)</t>
  </si>
  <si>
    <t>1830496908</t>
  </si>
  <si>
    <t>197*0,8*1,2</t>
  </si>
  <si>
    <t>197*0,8*1,4</t>
  </si>
  <si>
    <t>409,76*0,6*0,4</t>
  </si>
  <si>
    <t>20*0,8*1,4*0,6</t>
  </si>
  <si>
    <t>98,343+13,44</t>
  </si>
  <si>
    <t>132412131</t>
  </si>
  <si>
    <t>Hloubení nezapažených rýh šířky do 800 mm v soudržných horninách třídy těžitelnosti II skupiny 5 ručně (40% kub 40% ruč)</t>
  </si>
  <si>
    <t>1608605983</t>
  </si>
  <si>
    <t>409,76*0,4*0,4</t>
  </si>
  <si>
    <t>20*0,8*1,4*0,4</t>
  </si>
  <si>
    <t>65,562+8,96</t>
  </si>
  <si>
    <t>16</t>
  </si>
  <si>
    <t>132354104</t>
  </si>
  <si>
    <t>Hloubení rýh zapažených š do 800 mm v hornině třídy těžitelnosti II, skupiny 4 objem přes 100 m3 strojně (60% kub 60% stroj)</t>
  </si>
  <si>
    <t>1068713787</t>
  </si>
  <si>
    <t>361,44*0,6*0,6</t>
  </si>
  <si>
    <t>17</t>
  </si>
  <si>
    <t>132454104</t>
  </si>
  <si>
    <t xml:space="preserve">Hloubení rýh zapažených š do 800 mm v hornině třídy těžitelnosti II, skupiny 5 objem přes 100 m3 strojně  (40% kub 60% stroj)</t>
  </si>
  <si>
    <t>-409457453</t>
  </si>
  <si>
    <t>361,44*0,4*0,6</t>
  </si>
  <si>
    <t>18</t>
  </si>
  <si>
    <t>139001101</t>
  </si>
  <si>
    <t>Příplatek za ztížení vykopávky v blízkosti podzemního vedení</t>
  </si>
  <si>
    <t>-1095540505</t>
  </si>
  <si>
    <t>217*0,8*0,8+3*4*1*1+9*1,1+5,5*1*1</t>
  </si>
  <si>
    <t>19</t>
  </si>
  <si>
    <t>151101101</t>
  </si>
  <si>
    <t>Zřízení příložného pažení a rozepření stěn rýh hl do 2 m</t>
  </si>
  <si>
    <t>-684564461</t>
  </si>
  <si>
    <t>197*2*1,2</t>
  </si>
  <si>
    <t>197*2*1,4</t>
  </si>
  <si>
    <t>20*2*1,4</t>
  </si>
  <si>
    <t>20</t>
  </si>
  <si>
    <t>151101111</t>
  </si>
  <si>
    <t>Odstranění příložného pažení a rozepření stěn rýh hl do 2 m</t>
  </si>
  <si>
    <t>-2083074861</t>
  </si>
  <si>
    <t>151101201</t>
  </si>
  <si>
    <t>Zřízení příložného pažení stěn výkopu hl do 4 m</t>
  </si>
  <si>
    <t>-813369382</t>
  </si>
  <si>
    <t>3*1,5*8</t>
  </si>
  <si>
    <t>9*1,5*2</t>
  </si>
  <si>
    <t>5,5*1,5*2</t>
  </si>
  <si>
    <t>22</t>
  </si>
  <si>
    <t>151101211</t>
  </si>
  <si>
    <t>Odstranění příložného pažení stěn hl do 4 m</t>
  </si>
  <si>
    <t>-499544972</t>
  </si>
  <si>
    <t>23</t>
  </si>
  <si>
    <t>151101301</t>
  </si>
  <si>
    <t>Zřízení rozepření stěn při pažení příložném hl do 4 m</t>
  </si>
  <si>
    <t>26908183</t>
  </si>
  <si>
    <t>24</t>
  </si>
  <si>
    <t>151101311</t>
  </si>
  <si>
    <t>Odstranění rozepření stěn při pažení příložném hl do 4 m</t>
  </si>
  <si>
    <t>-1792768965</t>
  </si>
  <si>
    <t>25</t>
  </si>
  <si>
    <t>162351103</t>
  </si>
  <si>
    <t>Vodorovné přemístění do 500 m výkopku/sypaniny z horniny třídy těžitelnosti I, skupiny 1 až 3</t>
  </si>
  <si>
    <t>1196896879</t>
  </si>
  <si>
    <t>79,5+423,2</t>
  </si>
  <si>
    <t>26</t>
  </si>
  <si>
    <t>162651132</t>
  </si>
  <si>
    <t>Vodorovné přemístění do 5000 m výkopku/sypaniny z horniny třídy těžitelnosti II, skupiny 4 a 5</t>
  </si>
  <si>
    <t>-2002799141</t>
  </si>
  <si>
    <t>108,5+149,25</t>
  </si>
  <si>
    <t>27</t>
  </si>
  <si>
    <t>167151112</t>
  </si>
  <si>
    <t>Nakládání výkopku z hornin třídy těžitelnosti II, skupiny 4 a 5 přes 100 m3</t>
  </si>
  <si>
    <t>-1479543530</t>
  </si>
  <si>
    <t>502,7</t>
  </si>
  <si>
    <t>28</t>
  </si>
  <si>
    <t>171251201</t>
  </si>
  <si>
    <t>Uložení sypaniny na skládky nebo meziskládky</t>
  </si>
  <si>
    <t>951081513</t>
  </si>
  <si>
    <t>29</t>
  </si>
  <si>
    <t>174151101</t>
  </si>
  <si>
    <t>Zásyp jam, šachet rýh nebo kolem objektů sypaninou se zhutněním</t>
  </si>
  <si>
    <t>800941184</t>
  </si>
  <si>
    <t>79,5+423,2-108,5</t>
  </si>
  <si>
    <t>30</t>
  </si>
  <si>
    <t>M</t>
  </si>
  <si>
    <t>58343903</t>
  </si>
  <si>
    <t>kamenivo drcené hrubé frakce 11/16</t>
  </si>
  <si>
    <t>t</t>
  </si>
  <si>
    <t>-1011190917</t>
  </si>
  <si>
    <t>197*0,8*(1,2-0,5)</t>
  </si>
  <si>
    <t>3*2*4*(1,5-0,5)</t>
  </si>
  <si>
    <t>9*2*(1,5-0,5)</t>
  </si>
  <si>
    <t>5,5*2*(1,5-0,5)</t>
  </si>
  <si>
    <t>163,32*2</t>
  </si>
  <si>
    <t>31</t>
  </si>
  <si>
    <t>175111101</t>
  </si>
  <si>
    <t>Obsypání potrubí ručně sypaninou bez prohození, uloženou do 3 m (50% kub)</t>
  </si>
  <si>
    <t>-480615111</t>
  </si>
  <si>
    <t>(197)*0,8*0,5</t>
  </si>
  <si>
    <t>20*0,8*0,2</t>
  </si>
  <si>
    <t>3*2*0,5*4</t>
  </si>
  <si>
    <t>5,5*2*0,5</t>
  </si>
  <si>
    <t>9*2*0,5</t>
  </si>
  <si>
    <t>108,5*0,5</t>
  </si>
  <si>
    <t>32</t>
  </si>
  <si>
    <t>175151101</t>
  </si>
  <si>
    <t>Obsypání potrubí strojně sypaninou bez prohození, uloženou do 3 m (50% kub)</t>
  </si>
  <si>
    <t>-1122321665</t>
  </si>
  <si>
    <t>33</t>
  </si>
  <si>
    <t>58337303</t>
  </si>
  <si>
    <t>štěrkopísek frakce 0/8</t>
  </si>
  <si>
    <t>-1254298879</t>
  </si>
  <si>
    <t>108,5*2</t>
  </si>
  <si>
    <t>34</t>
  </si>
  <si>
    <t>181951111</t>
  </si>
  <si>
    <t>Úprava pláně v hornině třídy těžitelnosti I, skupiny 1 až 3 bez zhutnění</t>
  </si>
  <si>
    <t>865735082</t>
  </si>
  <si>
    <t>(197+20+197)*1</t>
  </si>
  <si>
    <t>3,5*2,5*6</t>
  </si>
  <si>
    <t>35</t>
  </si>
  <si>
    <t>181311103</t>
  </si>
  <si>
    <t>Rozprostření ornice tl vrstvy do 200 mm v rovině nebo ve svahu do 1:5 ručně</t>
  </si>
  <si>
    <t>1065208361</t>
  </si>
  <si>
    <t>197</t>
  </si>
  <si>
    <t>36</t>
  </si>
  <si>
    <t>181411131</t>
  </si>
  <si>
    <t>Založení parkového trávníku výsevem plochy do 1000 m2 v rovině a ve svahu do 1:5</t>
  </si>
  <si>
    <t>179717328</t>
  </si>
  <si>
    <t>37</t>
  </si>
  <si>
    <t>00572410</t>
  </si>
  <si>
    <t>osivo směs travní parková</t>
  </si>
  <si>
    <t>kg</t>
  </si>
  <si>
    <t>947482462</t>
  </si>
  <si>
    <t>270,75*0,05</t>
  </si>
  <si>
    <t>Trubní vedení</t>
  </si>
  <si>
    <t>38</t>
  </si>
  <si>
    <t>899721111</t>
  </si>
  <si>
    <t>Signalizační vodič DN do 150 mm na potrubí</t>
  </si>
  <si>
    <t>429830590</t>
  </si>
  <si>
    <t>39</t>
  </si>
  <si>
    <t>899722112</t>
  </si>
  <si>
    <t>Krytí potrubí z plastů výstražnou fólií z PVC 25 cm</t>
  </si>
  <si>
    <t>-1627129024</t>
  </si>
  <si>
    <t>40</t>
  </si>
  <si>
    <t>894411311</t>
  </si>
  <si>
    <t>Osazení betonových nebo železobetonových dílců pro šachty skruží rovných</t>
  </si>
  <si>
    <t>kus</t>
  </si>
  <si>
    <t>623735662</t>
  </si>
  <si>
    <t>41</t>
  </si>
  <si>
    <t>59225460</t>
  </si>
  <si>
    <t>skruž betonová studňová kruhová 80x50x9cm</t>
  </si>
  <si>
    <t>-1863282848</t>
  </si>
  <si>
    <t>Ostatní konstrukce a práce, bourání</t>
  </si>
  <si>
    <t>42</t>
  </si>
  <si>
    <t>916921113</t>
  </si>
  <si>
    <t>Monolitické příkopy, krajníky nebo obrubníky pl do 0,20 m2 v přímce nebo oblouku r přes 20 m</t>
  </si>
  <si>
    <t>-1756886517</t>
  </si>
  <si>
    <t>998</t>
  </si>
  <si>
    <t>Přesun hmot</t>
  </si>
  <si>
    <t>43</t>
  </si>
  <si>
    <t>998225111</t>
  </si>
  <si>
    <t>Přesun hmot pro pozemní komunikace s krytem z kamene, monolitickým betonovým nebo živičným</t>
  </si>
  <si>
    <t>842367974</t>
  </si>
  <si>
    <t>Práce a dodávky M</t>
  </si>
  <si>
    <t>23-M</t>
  </si>
  <si>
    <t>Montáže potrubí</t>
  </si>
  <si>
    <t>44</t>
  </si>
  <si>
    <t>230205042</t>
  </si>
  <si>
    <t>Montáž potrubí plastového svařované na tupo nebo elektrospojkou dn 63 mm en 5,8 mm</t>
  </si>
  <si>
    <t>64</t>
  </si>
  <si>
    <t>-775851048</t>
  </si>
  <si>
    <t>45</t>
  </si>
  <si>
    <t>r01</t>
  </si>
  <si>
    <t>Trubka plynovodní PE100 RC SDR11 D63x5,8</t>
  </si>
  <si>
    <t>256</t>
  </si>
  <si>
    <t>1988871647</t>
  </si>
  <si>
    <t>36*1,05</t>
  </si>
  <si>
    <t>46</t>
  </si>
  <si>
    <t>230205055</t>
  </si>
  <si>
    <t>Montáž potrubí plastového svařované na tupo nebo elektrospojkou dn 110 mm en 6,3 mm</t>
  </si>
  <si>
    <t>-961351246</t>
  </si>
  <si>
    <t>47</t>
  </si>
  <si>
    <t>r02</t>
  </si>
  <si>
    <t>Chránička PE100 RC SDR17,6 D110x6,3</t>
  </si>
  <si>
    <t>1905355972</t>
  </si>
  <si>
    <t>23*1,05</t>
  </si>
  <si>
    <t>48</t>
  </si>
  <si>
    <t>230205125</t>
  </si>
  <si>
    <t>Montáž potrubí plastového svařovaného na tupo nebo elektrospojkou dn 160 mm en 9,1 mm</t>
  </si>
  <si>
    <t>-1677810716</t>
  </si>
  <si>
    <t>161</t>
  </si>
  <si>
    <t>49</t>
  </si>
  <si>
    <t>r03</t>
  </si>
  <si>
    <t>Trubka plynovodní PE100 RC SDR11 D160x9,5</t>
  </si>
  <si>
    <t>-696578813</t>
  </si>
  <si>
    <t>161*1,05</t>
  </si>
  <si>
    <t>50</t>
  </si>
  <si>
    <t>230205141</t>
  </si>
  <si>
    <t>Montáž potrubí plastového svařovaného na tupo nebo elektrospojkou dn 225 mm en 8,6 mm</t>
  </si>
  <si>
    <t>626596966</t>
  </si>
  <si>
    <t>3,7*2+4</t>
  </si>
  <si>
    <t>51</t>
  </si>
  <si>
    <t>r04</t>
  </si>
  <si>
    <t>Chránička PE100 RC SDR17,6 D225x12,8</t>
  </si>
  <si>
    <t>679579837</t>
  </si>
  <si>
    <t>52</t>
  </si>
  <si>
    <t>230205242</t>
  </si>
  <si>
    <t>Montáž trubního dílu PE elektrotvarovky nebo svařovaného na tupo dn 63 mm en 5,7 mm</t>
  </si>
  <si>
    <t>-1929300812</t>
  </si>
  <si>
    <t>53</t>
  </si>
  <si>
    <t>r05</t>
  </si>
  <si>
    <t>Koleno 30st. PE100 SDR11 D63</t>
  </si>
  <si>
    <t>ks</t>
  </si>
  <si>
    <t>-2039182906</t>
  </si>
  <si>
    <t>54</t>
  </si>
  <si>
    <t>r06</t>
  </si>
  <si>
    <t>Koleno 90st. PE100 SDR11 D63</t>
  </si>
  <si>
    <t>-1070477916</t>
  </si>
  <si>
    <t>55</t>
  </si>
  <si>
    <t>r07</t>
  </si>
  <si>
    <t>Tvarovka víčko PE 100 SDR11 D63</t>
  </si>
  <si>
    <t>1381269974</t>
  </si>
  <si>
    <t>56</t>
  </si>
  <si>
    <t>r08</t>
  </si>
  <si>
    <t xml:space="preserve">Tvarovka nátrubek PE100 SDR11 D63 </t>
  </si>
  <si>
    <t>1790361509</t>
  </si>
  <si>
    <t>57</t>
  </si>
  <si>
    <t>r09</t>
  </si>
  <si>
    <t>Navrtávací tvarovka PE D63/ PE D63 PE100</t>
  </si>
  <si>
    <t>1184801659</t>
  </si>
  <si>
    <t>58</t>
  </si>
  <si>
    <t>230201311</t>
  </si>
  <si>
    <t>Montáž trubního dílu PE elektrotvarovky dn 160 mm en 9,1 mm</t>
  </si>
  <si>
    <t>-1261315771</t>
  </si>
  <si>
    <t>59</t>
  </si>
  <si>
    <t>r10</t>
  </si>
  <si>
    <t>Koleno 45st. PE100 SDR11 D160</t>
  </si>
  <si>
    <t>-400961899</t>
  </si>
  <si>
    <t>60</t>
  </si>
  <si>
    <t>r11</t>
  </si>
  <si>
    <t>Koleno 90st. PE100 SDR11 D160</t>
  </si>
  <si>
    <t>-2015133422</t>
  </si>
  <si>
    <t>61</t>
  </si>
  <si>
    <t>r12</t>
  </si>
  <si>
    <t>Tvarovka T-kus PE100 SDR11 D160</t>
  </si>
  <si>
    <t>-10050194</t>
  </si>
  <si>
    <t>62</t>
  </si>
  <si>
    <t>r13</t>
  </si>
  <si>
    <t>Tvarovka redukce PE100 SDR11 D160/63</t>
  </si>
  <si>
    <t>812845864</t>
  </si>
  <si>
    <t>63</t>
  </si>
  <si>
    <t>r14</t>
  </si>
  <si>
    <t xml:space="preserve">Tvarovka přechodka PE HD/oc PE100 SDR11 D/DN 160/150 </t>
  </si>
  <si>
    <t>-913690545</t>
  </si>
  <si>
    <t>r15</t>
  </si>
  <si>
    <t>Tvarovka víčko PE 100 SDR11 D160</t>
  </si>
  <si>
    <t>-1192356668</t>
  </si>
  <si>
    <t>65</t>
  </si>
  <si>
    <t>r16</t>
  </si>
  <si>
    <t>Tvarovka nátrubek PE100 SDR11 D160</t>
  </si>
  <si>
    <t>-1311071049</t>
  </si>
  <si>
    <t>66</t>
  </si>
  <si>
    <t>r17</t>
  </si>
  <si>
    <t>Stoplovací PE tvarovka D160 PE100</t>
  </si>
  <si>
    <t>-181871977</t>
  </si>
  <si>
    <t>67</t>
  </si>
  <si>
    <t>r18</t>
  </si>
  <si>
    <t>Navrtávací tvarovka pro natlakování stoplu/odtlakování potrubí PE100 D160</t>
  </si>
  <si>
    <t>1233580280</t>
  </si>
  <si>
    <t>68</t>
  </si>
  <si>
    <t>r19</t>
  </si>
  <si>
    <t>Navrtávací tvarovka PE D160/ PE D63 PE100</t>
  </si>
  <si>
    <t>1516200282</t>
  </si>
  <si>
    <t>69</t>
  </si>
  <si>
    <t>r20</t>
  </si>
  <si>
    <t>Záslepka PE D160 PE100</t>
  </si>
  <si>
    <t>-1781779707</t>
  </si>
  <si>
    <t>70</t>
  </si>
  <si>
    <t>230201124</t>
  </si>
  <si>
    <t>Montáž trubních dílů přivařovacích D168,1 mm tl stěny 4,5 mm</t>
  </si>
  <si>
    <t>-1135498637</t>
  </si>
  <si>
    <t>71</t>
  </si>
  <si>
    <t>r21</t>
  </si>
  <si>
    <t xml:space="preserve">Objímková přesuvka spojovací SCHUCK SMU-S DN150 </t>
  </si>
  <si>
    <t>-1559449296</t>
  </si>
  <si>
    <t>72</t>
  </si>
  <si>
    <t>230201132</t>
  </si>
  <si>
    <t>Montáž trubních dílů přivařovacích D 219,3 mm tl stěny 6,3 mm</t>
  </si>
  <si>
    <t>2027534508</t>
  </si>
  <si>
    <t>73</t>
  </si>
  <si>
    <t>r22</t>
  </si>
  <si>
    <t>Stoplovací ocelctvarovka DN200</t>
  </si>
  <si>
    <t>1179178678</t>
  </si>
  <si>
    <t>74</t>
  </si>
  <si>
    <t>r23</t>
  </si>
  <si>
    <t>Navrtávací tvarovka pro natlakování stoplu/odtlakování potrubí oc. DN 200</t>
  </si>
  <si>
    <t>-1948534848</t>
  </si>
  <si>
    <t>75</t>
  </si>
  <si>
    <t>230220001</t>
  </si>
  <si>
    <t>Montáž zemní soupravy pro šoupátka ON 13 6580</t>
  </si>
  <si>
    <t>1398034404</t>
  </si>
  <si>
    <t>76</t>
  </si>
  <si>
    <t>r24</t>
  </si>
  <si>
    <t>Zemní souprava s ovládáním</t>
  </si>
  <si>
    <t>-400294914</t>
  </si>
  <si>
    <t>77</t>
  </si>
  <si>
    <t>230220006</t>
  </si>
  <si>
    <t>Montáž litinového poklopu</t>
  </si>
  <si>
    <t>976505860</t>
  </si>
  <si>
    <t>78</t>
  </si>
  <si>
    <t>r25</t>
  </si>
  <si>
    <t>Poklop litinový oválný s označením plyn</t>
  </si>
  <si>
    <t>805875029</t>
  </si>
  <si>
    <t>79</t>
  </si>
  <si>
    <t>230220011</t>
  </si>
  <si>
    <t>Montáž orientačního sloupku ON 13 2970</t>
  </si>
  <si>
    <t>-466239975</t>
  </si>
  <si>
    <t>80</t>
  </si>
  <si>
    <t>r26</t>
  </si>
  <si>
    <t>Sloupek orientační</t>
  </si>
  <si>
    <t>-13966436</t>
  </si>
  <si>
    <t>81</t>
  </si>
  <si>
    <t>230250034</t>
  </si>
  <si>
    <t>Montáž propojovacích objektů POCH</t>
  </si>
  <si>
    <t>717712054</t>
  </si>
  <si>
    <t>82</t>
  </si>
  <si>
    <t>r27</t>
  </si>
  <si>
    <t>Propojovací objekt chráničky POCH, vč.stavebních úprav</t>
  </si>
  <si>
    <t>565572659</t>
  </si>
  <si>
    <t>83</t>
  </si>
  <si>
    <t>r28</t>
  </si>
  <si>
    <t>Odstavení potrubí stoplem oc. DN200</t>
  </si>
  <si>
    <t>1835714844</t>
  </si>
  <si>
    <t>84</t>
  </si>
  <si>
    <t>r29</t>
  </si>
  <si>
    <t>Odstavení potrubí stoplem PE100 D160</t>
  </si>
  <si>
    <t>-1356336838</t>
  </si>
  <si>
    <t>85</t>
  </si>
  <si>
    <t>r30</t>
  </si>
  <si>
    <t>Otlakování škrcení PE D160 PE100</t>
  </si>
  <si>
    <t>-1549286052</t>
  </si>
  <si>
    <t>86</t>
  </si>
  <si>
    <t>230200271</t>
  </si>
  <si>
    <t>Jednostranné přerušení průtoku plynu stlačením plastového potrubí dn do 63 mm - jedním stlačovadlem</t>
  </si>
  <si>
    <t>-965292508</t>
  </si>
  <si>
    <t>87</t>
  </si>
  <si>
    <t>WVN.FF485955W</t>
  </si>
  <si>
    <t>Elektrozáslepka 63</t>
  </si>
  <si>
    <t>-110422406</t>
  </si>
  <si>
    <t>88</t>
  </si>
  <si>
    <t>230200273</t>
  </si>
  <si>
    <t>Jednostranné přerušení průtoku plynu stlačením plastového potrubí dn přes 110 do 160 mm - jedním stlačovadlem</t>
  </si>
  <si>
    <t>-446727121</t>
  </si>
  <si>
    <t>89</t>
  </si>
  <si>
    <t>WVN.FF485943W</t>
  </si>
  <si>
    <t>Elektrozáslepka 160</t>
  </si>
  <si>
    <t>-1586998112</t>
  </si>
  <si>
    <t>90</t>
  </si>
  <si>
    <t>r31</t>
  </si>
  <si>
    <t>Montáž, dodávka, vč. dopravy dvoudílné chráničky DN400, tlustostěnné ke svařování délky 18m, vč. dopravy, manipulace, koncového těsnění, distančních objímek a koncovky pro čichačku, včetně čichačky</t>
  </si>
  <si>
    <t>soub</t>
  </si>
  <si>
    <t>1108313846</t>
  </si>
  <si>
    <t>91</t>
  </si>
  <si>
    <t>r32</t>
  </si>
  <si>
    <t>Nasunutí potrubní sekce do PE chráničky D110</t>
  </si>
  <si>
    <t>-865257403</t>
  </si>
  <si>
    <t>92</t>
  </si>
  <si>
    <t>r33</t>
  </si>
  <si>
    <t>Nasunutí potrubní sekce do PE chráničky D225</t>
  </si>
  <si>
    <t>-1290592581</t>
  </si>
  <si>
    <t>93</t>
  </si>
  <si>
    <t>r34</t>
  </si>
  <si>
    <t>Koncová uzavírací manžeta chráničky D1/D2 110/90</t>
  </si>
  <si>
    <t>1691591135</t>
  </si>
  <si>
    <t>94</t>
  </si>
  <si>
    <t>r35</t>
  </si>
  <si>
    <t>Koncová uzavírací manžeta chráničky D1/D2 225/160</t>
  </si>
  <si>
    <t>2129818193</t>
  </si>
  <si>
    <t>95</t>
  </si>
  <si>
    <t>r36</t>
  </si>
  <si>
    <t>Odvětrací trubka u PE chrániček PE D 225 a PD D 110 vyvedené nad terén zakončené tr. obloukem 180st. - mat.+mtž.</t>
  </si>
  <si>
    <t>kpl</t>
  </si>
  <si>
    <t>1234350210</t>
  </si>
  <si>
    <t>96</t>
  </si>
  <si>
    <t>230208514</t>
  </si>
  <si>
    <t>Odplynění a inertizace ocelového potrubí DN do 200 mm</t>
  </si>
  <si>
    <t>1259382492</t>
  </si>
  <si>
    <t>97</t>
  </si>
  <si>
    <t>230083100</t>
  </si>
  <si>
    <t>Demontáž potrubí do šrotu do 250 kg D 219 mm, tl 6,3 mm</t>
  </si>
  <si>
    <t>1276447238</t>
  </si>
  <si>
    <t>190/4</t>
  </si>
  <si>
    <t>98</t>
  </si>
  <si>
    <t>23008046R</t>
  </si>
  <si>
    <t>Demontáž řez potrubí ruční pilkou, vč. utěsnění čel chráničky</t>
  </si>
  <si>
    <t>77769634</t>
  </si>
  <si>
    <t>99</t>
  </si>
  <si>
    <t>230120049</t>
  </si>
  <si>
    <t>Čištění potrubí profukováním nebo proplachováním DN 200</t>
  </si>
  <si>
    <t>3076075</t>
  </si>
  <si>
    <t>100</t>
  </si>
  <si>
    <t>230170004</t>
  </si>
  <si>
    <t>Tlakové zkoušky těsnosti potrubí - příprava DN do 200</t>
  </si>
  <si>
    <t>sada</t>
  </si>
  <si>
    <t>-970270699</t>
  </si>
  <si>
    <t>101</t>
  </si>
  <si>
    <t>230230021</t>
  </si>
  <si>
    <t>Hlavní tlaková zkouška vzduchem 0,6 MPa DN 200</t>
  </si>
  <si>
    <t>2141051960</t>
  </si>
  <si>
    <t>102</t>
  </si>
  <si>
    <t>r37</t>
  </si>
  <si>
    <t>Propojení sig. vodičů na potr. oc Aluminotermicky</t>
  </si>
  <si>
    <t>-488485966</t>
  </si>
  <si>
    <t>103</t>
  </si>
  <si>
    <t>r38</t>
  </si>
  <si>
    <t>Oprava opláštění potrubí oc PE páskou DENSO</t>
  </si>
  <si>
    <t>-1651698271</t>
  </si>
  <si>
    <t>104</t>
  </si>
  <si>
    <t>r39</t>
  </si>
  <si>
    <t xml:space="preserve">Provizorní by-pass D63 L=5m (propojení, dodávka, montáž, demontáž) </t>
  </si>
  <si>
    <t>-954840683</t>
  </si>
  <si>
    <t>105</t>
  </si>
  <si>
    <t>r40</t>
  </si>
  <si>
    <t xml:space="preserve">Provizorní by-pass D63 L=8m (propojení, dodávka, montáž, demontáž) </t>
  </si>
  <si>
    <t>-630718029</t>
  </si>
  <si>
    <t>B</t>
  </si>
  <si>
    <t>Ostatní</t>
  </si>
  <si>
    <t>106</t>
  </si>
  <si>
    <t>r41</t>
  </si>
  <si>
    <t>Mimostaveništní doprava materiálu, odvoz demontovaného potrubí, vč. likvidace</t>
  </si>
  <si>
    <t>512</t>
  </si>
  <si>
    <t>-578570720</t>
  </si>
  <si>
    <t>107</t>
  </si>
  <si>
    <t>r42</t>
  </si>
  <si>
    <t>Vytýčení sítí</t>
  </si>
  <si>
    <t>246530058</t>
  </si>
  <si>
    <t>108</t>
  </si>
  <si>
    <t>r43</t>
  </si>
  <si>
    <t>Revize, předání stavby</t>
  </si>
  <si>
    <t>-2017239709</t>
  </si>
  <si>
    <t>109</t>
  </si>
  <si>
    <t>r44</t>
  </si>
  <si>
    <t>Poplatky, zvláštní užívání</t>
  </si>
  <si>
    <t>-1011708952</t>
  </si>
  <si>
    <t>110</t>
  </si>
  <si>
    <t>r45</t>
  </si>
  <si>
    <t>Geodetické práce</t>
  </si>
  <si>
    <t>-1241805150</t>
  </si>
  <si>
    <t>111</t>
  </si>
  <si>
    <t>r46</t>
  </si>
  <si>
    <t>Kompletační činnost</t>
  </si>
  <si>
    <t>-251163258</t>
  </si>
  <si>
    <t>112</t>
  </si>
  <si>
    <t>r47</t>
  </si>
  <si>
    <t>Zařízení staveniště</t>
  </si>
  <si>
    <t>1850917562</t>
  </si>
  <si>
    <t>113</t>
  </si>
  <si>
    <t>r48</t>
  </si>
  <si>
    <t>Koordinační činnost při montáži chráničky na STL plynovodním potrubí</t>
  </si>
  <si>
    <t>-370933357</t>
  </si>
  <si>
    <t>HZS</t>
  </si>
  <si>
    <t>Hodinové zúčtovací sazby</t>
  </si>
  <si>
    <t>114</t>
  </si>
  <si>
    <t>HZS3232</t>
  </si>
  <si>
    <t>Hodinová zúčtovací sazba montér měřících zařízení odborný - dopojení KVCH</t>
  </si>
  <si>
    <t>1796682174</t>
  </si>
  <si>
    <t>SO 501.2 - Přeložka STL plynovodu PE D63</t>
  </si>
  <si>
    <t xml:space="preserve">    5 - Komunikace pozemní</t>
  </si>
  <si>
    <t>119002121</t>
  </si>
  <si>
    <t>Přechodová lávka délky do 2 m včetně zábradlí pro zabezpečení výkopu zřízení</t>
  </si>
  <si>
    <t>-1937828767</t>
  </si>
  <si>
    <t>119002122</t>
  </si>
  <si>
    <t>Přechodová lávka délky do 2 m včetně zábradlí pro zabezpečení výkopu odstranění</t>
  </si>
  <si>
    <t>782784218</t>
  </si>
  <si>
    <t>-917484452</t>
  </si>
  <si>
    <t>1,2*1,4*1,25</t>
  </si>
  <si>
    <t>38,1*0,6*0,4</t>
  </si>
  <si>
    <t>-1418659152</t>
  </si>
  <si>
    <t>38,1*0,4*0,4</t>
  </si>
  <si>
    <t>38,1*0,6*0,6</t>
  </si>
  <si>
    <t>38,1*0,4*0,6</t>
  </si>
  <si>
    <t>846683183</t>
  </si>
  <si>
    <t>187*0,8*1,4</t>
  </si>
  <si>
    <t>178*0,8*1,4</t>
  </si>
  <si>
    <t>15*0,8*1,4</t>
  </si>
  <si>
    <t>425,6*0,6*0,4</t>
  </si>
  <si>
    <t>-1497004931</t>
  </si>
  <si>
    <t>425,6*0,4*0,4</t>
  </si>
  <si>
    <t>425,6*0,6*0,6</t>
  </si>
  <si>
    <t>425,6*0,4*0,6</t>
  </si>
  <si>
    <t>178*0,8*0,8+3*4*1*1+1,2*2*1*1</t>
  </si>
  <si>
    <t>187*2*1,4</t>
  </si>
  <si>
    <t>178*2*1,4</t>
  </si>
  <si>
    <t>15*2*1,4</t>
  </si>
  <si>
    <t>1,2*1,5*4</t>
  </si>
  <si>
    <t>38,1+425,6</t>
  </si>
  <si>
    <t>729734688</t>
  </si>
  <si>
    <t>94,48+125,36</t>
  </si>
  <si>
    <t>38,1+425,6-94,48</t>
  </si>
  <si>
    <t>178*0,8*(1,2-0,5)</t>
  </si>
  <si>
    <t>1,2*1,4*(1,5-0,5)</t>
  </si>
  <si>
    <t>125,36*2</t>
  </si>
  <si>
    <t>(187+15)*0,8*0,5</t>
  </si>
  <si>
    <t>1,2*1,4*0,5*2</t>
  </si>
  <si>
    <t>94,48*0,5</t>
  </si>
  <si>
    <t>94,48*2</t>
  </si>
  <si>
    <t>(187+170+15)*1</t>
  </si>
  <si>
    <t>1,7*1,9*2</t>
  </si>
  <si>
    <t>35*0,05</t>
  </si>
  <si>
    <t>113107122</t>
  </si>
  <si>
    <t>Odstranění podkladu z kameniva drceného tl 200 mm ručně</t>
  </si>
  <si>
    <t>1641768902</t>
  </si>
  <si>
    <t>113106123</t>
  </si>
  <si>
    <t>Rozebrání dlažeb ze zámkových dlaždic komunikací pro pěší ručně</t>
  </si>
  <si>
    <t>447017814</t>
  </si>
  <si>
    <t>6,46</t>
  </si>
  <si>
    <t>Komunikace pozemní</t>
  </si>
  <si>
    <t>564851115</t>
  </si>
  <si>
    <t>Podklad ze štěrkodrtě ŠD tl 190 mm</t>
  </si>
  <si>
    <t>217144535</t>
  </si>
  <si>
    <t>596211110</t>
  </si>
  <si>
    <t>Kladení zámkové dlažby komunikací pro pěší tl 60 mm skupiny A pl do 50 m2</t>
  </si>
  <si>
    <t>447344570</t>
  </si>
  <si>
    <t>PSB.14010300</t>
  </si>
  <si>
    <t>HOLLAND I 200x100x60 mm</t>
  </si>
  <si>
    <t>-1482497864</t>
  </si>
  <si>
    <t>6,46*0,2</t>
  </si>
  <si>
    <t>210+20</t>
  </si>
  <si>
    <t>200+15</t>
  </si>
  <si>
    <t>979054451</t>
  </si>
  <si>
    <t>Očištění vybouraných zámkových dlaždic s původním spárováním z kameniva těženého</t>
  </si>
  <si>
    <t>1097384243</t>
  </si>
  <si>
    <t>6,46-1,292</t>
  </si>
  <si>
    <t>997221551</t>
  </si>
  <si>
    <t>Vodorovná doprava suti ze sypkých materiálů do 1 km</t>
  </si>
  <si>
    <t>1523168958</t>
  </si>
  <si>
    <t>6,46*0,2*1,8</t>
  </si>
  <si>
    <t>1,292*0,06*2,2</t>
  </si>
  <si>
    <t>997221559</t>
  </si>
  <si>
    <t>Příplatek ZKD 1 km u vodorovné dopravy suti ze sypkých materiálů (celkem 30km)</t>
  </si>
  <si>
    <t>1408271243</t>
  </si>
  <si>
    <t>2,497*29</t>
  </si>
  <si>
    <t>997221861</t>
  </si>
  <si>
    <t>Poplatek za uložení stavebního odpadu na recyklační skládce (skládkovné) z prostého betonu pod kódem 17 01 01</t>
  </si>
  <si>
    <t>744765561</t>
  </si>
  <si>
    <t>997221873</t>
  </si>
  <si>
    <t>Poplatek za uložení stavebního odpadu na recyklační skládce (skládkovné) zeminy a kamení zatříděného do Katalogu odpadů pod kódem 17 05 04</t>
  </si>
  <si>
    <t>804227043</t>
  </si>
  <si>
    <t>230205025</t>
  </si>
  <si>
    <t>Montáž potrubí plastového svařované na tupo nebo elektrospojkou dn 32 mm en 3,0 mm</t>
  </si>
  <si>
    <t>1743763672</t>
  </si>
  <si>
    <t>r-01</t>
  </si>
  <si>
    <t>Trubka plynovodní PE100 RC SDR11 D32x3,0, s ochranným pláštěm</t>
  </si>
  <si>
    <t>-1829192925</t>
  </si>
  <si>
    <t>187</t>
  </si>
  <si>
    <t>r-02</t>
  </si>
  <si>
    <t>138120447</t>
  </si>
  <si>
    <t>931206528</t>
  </si>
  <si>
    <t>23+5+7+8+11</t>
  </si>
  <si>
    <t>r-03</t>
  </si>
  <si>
    <t>929799699</t>
  </si>
  <si>
    <t>230205225</t>
  </si>
  <si>
    <t>Montáž trubního dílu PE elektrotvarovky nebo svařovaného na tupo dn 32 mm en 2,0 mm</t>
  </si>
  <si>
    <t>-1349426888</t>
  </si>
  <si>
    <t>r-04</t>
  </si>
  <si>
    <t>Koleno 45st. PE100 SDR11 D32</t>
  </si>
  <si>
    <t>1252547877</t>
  </si>
  <si>
    <t>r-05</t>
  </si>
  <si>
    <t>Koleno 90st. PE100 SDR11 D32</t>
  </si>
  <si>
    <t>679786555</t>
  </si>
  <si>
    <t>r-06</t>
  </si>
  <si>
    <t>Tvarovka nátrubek PE100 SDR11 D32</t>
  </si>
  <si>
    <t>-1289955374</t>
  </si>
  <si>
    <t>r-07</t>
  </si>
  <si>
    <t>Oblouk 22st. PE100 SDR11 D63</t>
  </si>
  <si>
    <t>r-08</t>
  </si>
  <si>
    <t>Oblouk 60st. PE100 SDR11 D63</t>
  </si>
  <si>
    <t>1406102468</t>
  </si>
  <si>
    <t>r-09</t>
  </si>
  <si>
    <t>1778248042</t>
  </si>
  <si>
    <t>r-10</t>
  </si>
  <si>
    <t>Koleno 45st. PE100 SDR11 D63</t>
  </si>
  <si>
    <t>r-11</t>
  </si>
  <si>
    <t>r-12</t>
  </si>
  <si>
    <t>Tvarovka navrtávací T-kus PE 100 SDR11 D63/32</t>
  </si>
  <si>
    <t>r-13</t>
  </si>
  <si>
    <t>Tvarovka T-kus PE100 SDR11 D63</t>
  </si>
  <si>
    <t>r-14</t>
  </si>
  <si>
    <t>Tvarovka redukce PE100 SDR11 D63/32</t>
  </si>
  <si>
    <t>r-15</t>
  </si>
  <si>
    <t>r-16</t>
  </si>
  <si>
    <t>Kulový kohout PE D63, určený pro zemní plyn - zemní provedení, přetlak 0,4Mpa, přivařovací</t>
  </si>
  <si>
    <t>r-17</t>
  </si>
  <si>
    <t>r-18</t>
  </si>
  <si>
    <t>r-19</t>
  </si>
  <si>
    <t>r-20</t>
  </si>
  <si>
    <t>Propojení na stávající STL plynovod D32 - pomocí přímé lektro-mufny, vč. napojení na signal.vodiče</t>
  </si>
  <si>
    <t>r-21</t>
  </si>
  <si>
    <t>Propojení na stávající STL plynovod D63 - pomocí přímé lektro-mufny, vč. napojení na signal.vodiče</t>
  </si>
  <si>
    <t>r-22</t>
  </si>
  <si>
    <t>Odpojení STL plynovodu D32</t>
  </si>
  <si>
    <t>1788037285</t>
  </si>
  <si>
    <t>r-23</t>
  </si>
  <si>
    <t>Odpojení STL plynovodu D63</t>
  </si>
  <si>
    <t>361216983</t>
  </si>
  <si>
    <t>r-24</t>
  </si>
  <si>
    <t>r-25</t>
  </si>
  <si>
    <t>Koncová uzavírací manžeta chráničky D1/D2 110/63</t>
  </si>
  <si>
    <t>178/4</t>
  </si>
  <si>
    <t>230170001</t>
  </si>
  <si>
    <t>Tlakové zkoušky těsnosti potrubí - příprava DN do 40</t>
  </si>
  <si>
    <t>-1735079202</t>
  </si>
  <si>
    <t>230230016</t>
  </si>
  <si>
    <t>Hlavní tlaková zkouška vzduchem 0,6 MPa DN 50</t>
  </si>
  <si>
    <t>1500517640</t>
  </si>
  <si>
    <t>r-26</t>
  </si>
  <si>
    <t>Příčky v rýze ve svahu proti vyplavování zeminy</t>
  </si>
  <si>
    <t>1207134053</t>
  </si>
  <si>
    <t>r-27</t>
  </si>
  <si>
    <t>Kotvení potrubí PE D63 ve svahu</t>
  </si>
  <si>
    <t>-156538467</t>
  </si>
  <si>
    <t>r-28</t>
  </si>
  <si>
    <t>r-29</t>
  </si>
  <si>
    <t>r-30</t>
  </si>
  <si>
    <t>r-31</t>
  </si>
  <si>
    <t>Mobilní zásobovací vůz, cca 1500m3, vč dopravy, napojení a odpoje</t>
  </si>
  <si>
    <t>369741464</t>
  </si>
  <si>
    <t>r-32</t>
  </si>
  <si>
    <t>r-33</t>
  </si>
  <si>
    <t>r-34</t>
  </si>
  <si>
    <t>r-35</t>
  </si>
  <si>
    <t>r-36</t>
  </si>
  <si>
    <t>r-37</t>
  </si>
  <si>
    <t>r-38</t>
  </si>
  <si>
    <t>SO 511 - Přechod VTL plynovodu DN300, PN40</t>
  </si>
  <si>
    <t>Hloubení nezapažených rýh šířky do 800 mm v soudržných horninách třídy těžitelnosti II skupiny 4 ručně (60% kub 100% ruč)</t>
  </si>
  <si>
    <t>1896627754</t>
  </si>
  <si>
    <t>32*1*1,4*0,6</t>
  </si>
  <si>
    <t>Hloubení nezapažených rýh šířky do 800 mm v soudržných horninách třídy těžitelnosti II skupiny 5 ručně (40% kub 100% ruč)</t>
  </si>
  <si>
    <t>-832157190</t>
  </si>
  <si>
    <t>32*1*1,4*0,4</t>
  </si>
  <si>
    <t>32*0,8*1</t>
  </si>
  <si>
    <t>32*1,4*2</t>
  </si>
  <si>
    <t>44,8</t>
  </si>
  <si>
    <t>524801359</t>
  </si>
  <si>
    <t>6,4</t>
  </si>
  <si>
    <t>44,8-6,4</t>
  </si>
  <si>
    <t>32*1*0,2</t>
  </si>
  <si>
    <t>6,4*0,5</t>
  </si>
  <si>
    <t>6,4*2</t>
  </si>
  <si>
    <t>32*1,2</t>
  </si>
  <si>
    <t>Montáž, dodávka, vč dopravy dvoudílné chráničky DN500, tlustostěnné ke svařování délky 30m, vč. dopravy, manipulace, koncového těsnění, distančních objímek a koncovky pro čichačku, včetně čichačky</t>
  </si>
  <si>
    <t>-427309849</t>
  </si>
  <si>
    <t>-22158897</t>
  </si>
  <si>
    <t>Koordinační činnost při montáži chráničky na VTL plynovodním potrubí</t>
  </si>
  <si>
    <t>1619774744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</si>
</sst>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Přeložka silnice II-303 Běloves - Velké Poříčí - final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Běloves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19. 9. 2023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Královehradecký kraj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AV projekt CZ s.r.o.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Aleš Vondráček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ROUND(SUM(AG95:AG97),2)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ROUND(SUM(AS95:AS97),2)</f>
        <v>0</v>
      </c>
      <c r="AT94" s="97">
        <f>ROUND(SUM(AV94:AW94),2)</f>
        <v>0</v>
      </c>
      <c r="AU94" s="98">
        <f>ROUND(SUM(AU95:AU97),5)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ROUND(SUM(AZ95:AZ97),2)</f>
        <v>0</v>
      </c>
      <c r="BA94" s="97">
        <f>ROUND(SUM(BA95:BA97),2)</f>
        <v>0</v>
      </c>
      <c r="BB94" s="97">
        <f>ROUND(SUM(BB95:BB97),2)</f>
        <v>0</v>
      </c>
      <c r="BC94" s="97">
        <f>ROUND(SUM(BC95:BC97),2)</f>
        <v>0</v>
      </c>
      <c r="BD94" s="99">
        <f>ROUND(SUM(BD95:BD97),2)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24.75" customHeight="1">
      <c r="A95" s="102" t="s">
        <v>80</v>
      </c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501.1 - Přeložka STL p...'!J30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83</v>
      </c>
      <c r="AR95" s="103"/>
      <c r="AS95" s="109">
        <v>0</v>
      </c>
      <c r="AT95" s="110">
        <f>ROUND(SUM(AV95:AW95),2)</f>
        <v>0</v>
      </c>
      <c r="AU95" s="111">
        <f>'SO 501.1 - Přeložka STL p...'!P125</f>
        <v>0</v>
      </c>
      <c r="AV95" s="110">
        <f>'SO 501.1 - Přeložka STL p...'!J33</f>
        <v>0</v>
      </c>
      <c r="AW95" s="110">
        <f>'SO 501.1 - Přeložka STL p...'!J34</f>
        <v>0</v>
      </c>
      <c r="AX95" s="110">
        <f>'SO 501.1 - Přeložka STL p...'!J35</f>
        <v>0</v>
      </c>
      <c r="AY95" s="110">
        <f>'SO 501.1 - Přeložka STL p...'!J36</f>
        <v>0</v>
      </c>
      <c r="AZ95" s="110">
        <f>'SO 501.1 - Přeložka STL p...'!F33</f>
        <v>0</v>
      </c>
      <c r="BA95" s="110">
        <f>'SO 501.1 - Přeložka STL p...'!F34</f>
        <v>0</v>
      </c>
      <c r="BB95" s="110">
        <f>'SO 501.1 - Přeložka STL p...'!F35</f>
        <v>0</v>
      </c>
      <c r="BC95" s="110">
        <f>'SO 501.1 - Přeložka STL p...'!F36</f>
        <v>0</v>
      </c>
      <c r="BD95" s="112">
        <f>'SO 501.1 - Přeložka STL p...'!F37</f>
        <v>0</v>
      </c>
      <c r="BE95" s="7"/>
      <c r="BT95" s="113" t="s">
        <v>14</v>
      </c>
      <c r="BV95" s="113" t="s">
        <v>78</v>
      </c>
      <c r="BW95" s="113" t="s">
        <v>84</v>
      </c>
      <c r="BX95" s="113" t="s">
        <v>4</v>
      </c>
      <c r="CL95" s="113" t="s">
        <v>1</v>
      </c>
      <c r="CM95" s="113" t="s">
        <v>85</v>
      </c>
    </row>
    <row r="96" s="7" customFormat="1" ht="24.75" customHeight="1">
      <c r="A96" s="102" t="s">
        <v>80</v>
      </c>
      <c r="B96" s="103"/>
      <c r="C96" s="104"/>
      <c r="D96" s="105" t="s">
        <v>86</v>
      </c>
      <c r="E96" s="105"/>
      <c r="F96" s="105"/>
      <c r="G96" s="105"/>
      <c r="H96" s="105"/>
      <c r="I96" s="106"/>
      <c r="J96" s="105" t="s">
        <v>87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501.2 - Přeložka STL p...'!J30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83</v>
      </c>
      <c r="AR96" s="103"/>
      <c r="AS96" s="109">
        <v>0</v>
      </c>
      <c r="AT96" s="110">
        <f>ROUND(SUM(AV96:AW96),2)</f>
        <v>0</v>
      </c>
      <c r="AU96" s="111">
        <f>'SO 501.2 - Přeložka STL p...'!P125</f>
        <v>0</v>
      </c>
      <c r="AV96" s="110">
        <f>'SO 501.2 - Přeložka STL p...'!J33</f>
        <v>0</v>
      </c>
      <c r="AW96" s="110">
        <f>'SO 501.2 - Přeložka STL p...'!J34</f>
        <v>0</v>
      </c>
      <c r="AX96" s="110">
        <f>'SO 501.2 - Přeložka STL p...'!J35</f>
        <v>0</v>
      </c>
      <c r="AY96" s="110">
        <f>'SO 501.2 - Přeložka STL p...'!J36</f>
        <v>0</v>
      </c>
      <c r="AZ96" s="110">
        <f>'SO 501.2 - Přeložka STL p...'!F33</f>
        <v>0</v>
      </c>
      <c r="BA96" s="110">
        <f>'SO 501.2 - Přeložka STL p...'!F34</f>
        <v>0</v>
      </c>
      <c r="BB96" s="110">
        <f>'SO 501.2 - Přeložka STL p...'!F35</f>
        <v>0</v>
      </c>
      <c r="BC96" s="110">
        <f>'SO 501.2 - Přeložka STL p...'!F36</f>
        <v>0</v>
      </c>
      <c r="BD96" s="112">
        <f>'SO 501.2 - Přeložka STL p...'!F37</f>
        <v>0</v>
      </c>
      <c r="BE96" s="7"/>
      <c r="BT96" s="113" t="s">
        <v>14</v>
      </c>
      <c r="BV96" s="113" t="s">
        <v>78</v>
      </c>
      <c r="BW96" s="113" t="s">
        <v>88</v>
      </c>
      <c r="BX96" s="113" t="s">
        <v>4</v>
      </c>
      <c r="CL96" s="113" t="s">
        <v>1</v>
      </c>
      <c r="CM96" s="113" t="s">
        <v>85</v>
      </c>
    </row>
    <row r="97" s="7" customFormat="1" ht="16.5" customHeight="1">
      <c r="A97" s="102" t="s">
        <v>80</v>
      </c>
      <c r="B97" s="103"/>
      <c r="C97" s="104"/>
      <c r="D97" s="105" t="s">
        <v>89</v>
      </c>
      <c r="E97" s="105"/>
      <c r="F97" s="105"/>
      <c r="G97" s="105"/>
      <c r="H97" s="105"/>
      <c r="I97" s="106"/>
      <c r="J97" s="105" t="s">
        <v>90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'SO 511 - Přechod VTL plyn...'!J30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83</v>
      </c>
      <c r="AR97" s="103"/>
      <c r="AS97" s="114">
        <v>0</v>
      </c>
      <c r="AT97" s="115">
        <f>ROUND(SUM(AV97:AW97),2)</f>
        <v>0</v>
      </c>
      <c r="AU97" s="116">
        <f>'SO 511 - Přechod VTL plyn...'!P125</f>
        <v>0</v>
      </c>
      <c r="AV97" s="115">
        <f>'SO 511 - Přechod VTL plyn...'!J33</f>
        <v>0</v>
      </c>
      <c r="AW97" s="115">
        <f>'SO 511 - Přechod VTL plyn...'!J34</f>
        <v>0</v>
      </c>
      <c r="AX97" s="115">
        <f>'SO 511 - Přechod VTL plyn...'!J35</f>
        <v>0</v>
      </c>
      <c r="AY97" s="115">
        <f>'SO 511 - Přechod VTL plyn...'!J36</f>
        <v>0</v>
      </c>
      <c r="AZ97" s="115">
        <f>'SO 511 - Přechod VTL plyn...'!F33</f>
        <v>0</v>
      </c>
      <c r="BA97" s="115">
        <f>'SO 511 - Přechod VTL plyn...'!F34</f>
        <v>0</v>
      </c>
      <c r="BB97" s="115">
        <f>'SO 511 - Přechod VTL plyn...'!F35</f>
        <v>0</v>
      </c>
      <c r="BC97" s="115">
        <f>'SO 511 - Přechod VTL plyn...'!F36</f>
        <v>0</v>
      </c>
      <c r="BD97" s="117">
        <f>'SO 511 - Přechod VTL plyn...'!F37</f>
        <v>0</v>
      </c>
      <c r="BE97" s="7"/>
      <c r="BT97" s="113" t="s">
        <v>14</v>
      </c>
      <c r="BV97" s="113" t="s">
        <v>78</v>
      </c>
      <c r="BW97" s="113" t="s">
        <v>91</v>
      </c>
      <c r="BX97" s="113" t="s">
        <v>4</v>
      </c>
      <c r="CL97" s="113" t="s">
        <v>1</v>
      </c>
      <c r="CM97" s="113" t="s">
        <v>85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501.1 - Přeložka STL p...'!C2" display="/"/>
    <hyperlink ref="A96" location="'SO 501.2 - Přeložka STL p...'!C2" display="/"/>
    <hyperlink ref="A97" location="'SO 511 - Přechod VTL ply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92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Přeložka silnice II-303 Běloves - Velké Poříčí - final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93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94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19. 9. 2023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34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36</v>
      </c>
      <c r="E30" s="36"/>
      <c r="F30" s="36"/>
      <c r="G30" s="36"/>
      <c r="H30" s="36"/>
      <c r="I30" s="36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40</v>
      </c>
      <c r="E33" s="30" t="s">
        <v>41</v>
      </c>
      <c r="F33" s="125">
        <f>ROUND((SUM(BE125:BE318)),  2)</f>
        <v>0</v>
      </c>
      <c r="G33" s="36"/>
      <c r="H33" s="36"/>
      <c r="I33" s="126">
        <v>0.20999999999999999</v>
      </c>
      <c r="J33" s="125">
        <f>ROUND(((SUM(BE125:BE318))*I33),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5">
        <f>ROUND((SUM(BF125:BF318)),  2)</f>
        <v>0</v>
      </c>
      <c r="G34" s="36"/>
      <c r="H34" s="36"/>
      <c r="I34" s="126">
        <v>0.14999999999999999</v>
      </c>
      <c r="J34" s="125">
        <f>ROUND(((SUM(BF125:BF318))*I34),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5">
        <f>ROUND((SUM(BG125:BG318)),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5">
        <f>ROUND((SUM(BH125:BH318)),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5">
        <f>ROUND((SUM(BI125:BI318)),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46</v>
      </c>
      <c r="E39" s="79"/>
      <c r="F39" s="79"/>
      <c r="G39" s="129" t="s">
        <v>47</v>
      </c>
      <c r="H39" s="130" t="s">
        <v>48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33" t="s">
        <v>52</v>
      </c>
      <c r="G61" s="56" t="s">
        <v>51</v>
      </c>
      <c r="H61" s="39"/>
      <c r="I61" s="39"/>
      <c r="J61" s="134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33" t="s">
        <v>52</v>
      </c>
      <c r="G76" s="56" t="s">
        <v>51</v>
      </c>
      <c r="H76" s="39"/>
      <c r="I76" s="39"/>
      <c r="J76" s="134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Přeložka silnice II-303 Běloves - Velké Poříčí - final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501.1 - Přeložka STL plynovodu PE D160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Běloves</v>
      </c>
      <c r="G89" s="36"/>
      <c r="H89" s="36"/>
      <c r="I89" s="30" t="s">
        <v>22</v>
      </c>
      <c r="J89" s="67" t="str">
        <f>IF(J12="","",J12)</f>
        <v>19. 9. 2023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Královehradecký kraj</v>
      </c>
      <c r="G91" s="36"/>
      <c r="H91" s="36"/>
      <c r="I91" s="30" t="s">
        <v>30</v>
      </c>
      <c r="J91" s="34" t="str">
        <f>E21</f>
        <v>AV projekt CZ s.r.o.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Aleš Vondráček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96</v>
      </c>
      <c r="D94" s="127"/>
      <c r="E94" s="127"/>
      <c r="F94" s="127"/>
      <c r="G94" s="127"/>
      <c r="H94" s="127"/>
      <c r="I94" s="127"/>
      <c r="J94" s="136" t="s">
        <v>97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98</v>
      </c>
      <c r="D96" s="36"/>
      <c r="E96" s="36"/>
      <c r="F96" s="36"/>
      <c r="G96" s="36"/>
      <c r="H96" s="36"/>
      <c r="I96" s="36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99</v>
      </c>
    </row>
    <row r="97" s="9" customFormat="1" ht="24.96" customHeight="1">
      <c r="A97" s="9"/>
      <c r="B97" s="138"/>
      <c r="C97" s="9"/>
      <c r="D97" s="139" t="s">
        <v>100</v>
      </c>
      <c r="E97" s="140"/>
      <c r="F97" s="140"/>
      <c r="G97" s="140"/>
      <c r="H97" s="140"/>
      <c r="I97" s="140"/>
      <c r="J97" s="141">
        <f>J126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101</v>
      </c>
      <c r="E98" s="144"/>
      <c r="F98" s="144"/>
      <c r="G98" s="144"/>
      <c r="H98" s="144"/>
      <c r="I98" s="144"/>
      <c r="J98" s="145">
        <f>J127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102</v>
      </c>
      <c r="E99" s="144"/>
      <c r="F99" s="144"/>
      <c r="G99" s="144"/>
      <c r="H99" s="144"/>
      <c r="I99" s="144"/>
      <c r="J99" s="145">
        <f>J227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103</v>
      </c>
      <c r="E100" s="144"/>
      <c r="F100" s="144"/>
      <c r="G100" s="144"/>
      <c r="H100" s="144"/>
      <c r="I100" s="144"/>
      <c r="J100" s="145">
        <f>J232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104</v>
      </c>
      <c r="E101" s="144"/>
      <c r="F101" s="144"/>
      <c r="G101" s="144"/>
      <c r="H101" s="144"/>
      <c r="I101" s="144"/>
      <c r="J101" s="145">
        <f>J234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8"/>
      <c r="C102" s="9"/>
      <c r="D102" s="139" t="s">
        <v>105</v>
      </c>
      <c r="E102" s="140"/>
      <c r="F102" s="140"/>
      <c r="G102" s="140"/>
      <c r="H102" s="140"/>
      <c r="I102" s="140"/>
      <c r="J102" s="141">
        <f>J236</f>
        <v>0</v>
      </c>
      <c r="K102" s="9"/>
      <c r="L102" s="13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2"/>
      <c r="C103" s="10"/>
      <c r="D103" s="143" t="s">
        <v>106</v>
      </c>
      <c r="E103" s="144"/>
      <c r="F103" s="144"/>
      <c r="G103" s="144"/>
      <c r="H103" s="144"/>
      <c r="I103" s="144"/>
      <c r="J103" s="145">
        <f>J237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8"/>
      <c r="C104" s="9"/>
      <c r="D104" s="139" t="s">
        <v>107</v>
      </c>
      <c r="E104" s="140"/>
      <c r="F104" s="140"/>
      <c r="G104" s="140"/>
      <c r="H104" s="140"/>
      <c r="I104" s="140"/>
      <c r="J104" s="141">
        <f>J308</f>
        <v>0</v>
      </c>
      <c r="K104" s="9"/>
      <c r="L104" s="13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8"/>
      <c r="C105" s="9"/>
      <c r="D105" s="139" t="s">
        <v>108</v>
      </c>
      <c r="E105" s="140"/>
      <c r="F105" s="140"/>
      <c r="G105" s="140"/>
      <c r="H105" s="140"/>
      <c r="I105" s="140"/>
      <c r="J105" s="141">
        <f>J317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109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19" t="str">
        <f>E7</f>
        <v>Přeložka silnice II-303 Běloves - Velké Poříčí - final</v>
      </c>
      <c r="F115" s="30"/>
      <c r="G115" s="30"/>
      <c r="H115" s="30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93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SO 501.1 - Přeložka STL plynovodu PE D160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>Běloves</v>
      </c>
      <c r="G119" s="36"/>
      <c r="H119" s="36"/>
      <c r="I119" s="30" t="s">
        <v>22</v>
      </c>
      <c r="J119" s="67" t="str">
        <f>IF(J12="","",J12)</f>
        <v>19. 9. 2023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>Královehradecký kraj</v>
      </c>
      <c r="G121" s="36"/>
      <c r="H121" s="36"/>
      <c r="I121" s="30" t="s">
        <v>30</v>
      </c>
      <c r="J121" s="34" t="str">
        <f>E21</f>
        <v>AV projekt CZ s.r.o.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28</v>
      </c>
      <c r="D122" s="36"/>
      <c r="E122" s="36"/>
      <c r="F122" s="25" t="str">
        <f>IF(E18="","",E18)</f>
        <v>Vyplň údaj</v>
      </c>
      <c r="G122" s="36"/>
      <c r="H122" s="36"/>
      <c r="I122" s="30" t="s">
        <v>33</v>
      </c>
      <c r="J122" s="34" t="str">
        <f>E24</f>
        <v>Aleš Vondráček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46"/>
      <c r="B124" s="147"/>
      <c r="C124" s="148" t="s">
        <v>110</v>
      </c>
      <c r="D124" s="149" t="s">
        <v>61</v>
      </c>
      <c r="E124" s="149" t="s">
        <v>57</v>
      </c>
      <c r="F124" s="149" t="s">
        <v>58</v>
      </c>
      <c r="G124" s="149" t="s">
        <v>111</v>
      </c>
      <c r="H124" s="149" t="s">
        <v>112</v>
      </c>
      <c r="I124" s="149" t="s">
        <v>113</v>
      </c>
      <c r="J124" s="150" t="s">
        <v>97</v>
      </c>
      <c r="K124" s="151" t="s">
        <v>114</v>
      </c>
      <c r="L124" s="152"/>
      <c r="M124" s="84" t="s">
        <v>1</v>
      </c>
      <c r="N124" s="85" t="s">
        <v>40</v>
      </c>
      <c r="O124" s="85" t="s">
        <v>115</v>
      </c>
      <c r="P124" s="85" t="s">
        <v>116</v>
      </c>
      <c r="Q124" s="85" t="s">
        <v>117</v>
      </c>
      <c r="R124" s="85" t="s">
        <v>118</v>
      </c>
      <c r="S124" s="85" t="s">
        <v>119</v>
      </c>
      <c r="T124" s="86" t="s">
        <v>120</v>
      </c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</row>
    <row r="125" s="2" customFormat="1" ht="22.8" customHeight="1">
      <c r="A125" s="36"/>
      <c r="B125" s="37"/>
      <c r="C125" s="91" t="s">
        <v>121</v>
      </c>
      <c r="D125" s="36"/>
      <c r="E125" s="36"/>
      <c r="F125" s="36"/>
      <c r="G125" s="36"/>
      <c r="H125" s="36"/>
      <c r="I125" s="36"/>
      <c r="J125" s="153">
        <f>BK125</f>
        <v>0</v>
      </c>
      <c r="K125" s="36"/>
      <c r="L125" s="37"/>
      <c r="M125" s="87"/>
      <c r="N125" s="71"/>
      <c r="O125" s="88"/>
      <c r="P125" s="154">
        <f>P126+P236+P308+P317</f>
        <v>0</v>
      </c>
      <c r="Q125" s="88"/>
      <c r="R125" s="154">
        <f>R126+R236+R308+R317</f>
        <v>551.3080040000001</v>
      </c>
      <c r="S125" s="88"/>
      <c r="T125" s="155">
        <f>T126+T236+T308+T317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75</v>
      </c>
      <c r="AU125" s="17" t="s">
        <v>99</v>
      </c>
      <c r="BK125" s="156">
        <f>BK126+BK236+BK308+BK317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122</v>
      </c>
      <c r="F126" s="159" t="s">
        <v>123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P127+P227+P232+P234</f>
        <v>0</v>
      </c>
      <c r="Q126" s="163"/>
      <c r="R126" s="164">
        <f>R127+R227+R232+R234</f>
        <v>551.26801400000011</v>
      </c>
      <c r="S126" s="163"/>
      <c r="T126" s="165">
        <f>T127+T227+T232+T234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14</v>
      </c>
      <c r="AT126" s="166" t="s">
        <v>75</v>
      </c>
      <c r="AU126" s="166" t="s">
        <v>76</v>
      </c>
      <c r="AY126" s="158" t="s">
        <v>124</v>
      </c>
      <c r="BK126" s="167">
        <f>BK127+BK227+BK232+BK234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14</v>
      </c>
      <c r="F127" s="168" t="s">
        <v>125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SUM(P128:P226)</f>
        <v>0</v>
      </c>
      <c r="Q127" s="163"/>
      <c r="R127" s="164">
        <f>SUM(R128:R226)</f>
        <v>545.84367400000008</v>
      </c>
      <c r="S127" s="163"/>
      <c r="T127" s="165">
        <f>SUM(T128:T226)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14</v>
      </c>
      <c r="AT127" s="166" t="s">
        <v>75</v>
      </c>
      <c r="AU127" s="166" t="s">
        <v>14</v>
      </c>
      <c r="AY127" s="158" t="s">
        <v>124</v>
      </c>
      <c r="BK127" s="167">
        <f>SUM(BK128:BK226)</f>
        <v>0</v>
      </c>
    </row>
    <row r="128" s="2" customFormat="1" ht="24.15" customHeight="1">
      <c r="A128" s="36"/>
      <c r="B128" s="170"/>
      <c r="C128" s="171" t="s">
        <v>14</v>
      </c>
      <c r="D128" s="171" t="s">
        <v>126</v>
      </c>
      <c r="E128" s="172" t="s">
        <v>127</v>
      </c>
      <c r="F128" s="173" t="s">
        <v>128</v>
      </c>
      <c r="G128" s="174" t="s">
        <v>129</v>
      </c>
      <c r="H128" s="175">
        <v>48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41</v>
      </c>
      <c r="O128" s="75"/>
      <c r="P128" s="181">
        <f>O128*H128</f>
        <v>0</v>
      </c>
      <c r="Q128" s="181">
        <v>3.0000000000000001E-05</v>
      </c>
      <c r="R128" s="181">
        <f>Q128*H128</f>
        <v>0.0014400000000000001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130</v>
      </c>
      <c r="AT128" s="183" t="s">
        <v>126</v>
      </c>
      <c r="AU128" s="183" t="s">
        <v>85</v>
      </c>
      <c r="AY128" s="17" t="s">
        <v>124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14</v>
      </c>
      <c r="BK128" s="184">
        <f>ROUND(I128*H128,2)</f>
        <v>0</v>
      </c>
      <c r="BL128" s="17" t="s">
        <v>130</v>
      </c>
      <c r="BM128" s="183" t="s">
        <v>131</v>
      </c>
    </row>
    <row r="129" s="2" customFormat="1" ht="24.15" customHeight="1">
      <c r="A129" s="36"/>
      <c r="B129" s="170"/>
      <c r="C129" s="171" t="s">
        <v>85</v>
      </c>
      <c r="D129" s="171" t="s">
        <v>126</v>
      </c>
      <c r="E129" s="172" t="s">
        <v>132</v>
      </c>
      <c r="F129" s="173" t="s">
        <v>133</v>
      </c>
      <c r="G129" s="174" t="s">
        <v>134</v>
      </c>
      <c r="H129" s="175">
        <v>6</v>
      </c>
      <c r="I129" s="176"/>
      <c r="J129" s="177">
        <f>ROUND(I129*H129,2)</f>
        <v>0</v>
      </c>
      <c r="K129" s="178"/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130</v>
      </c>
      <c r="AT129" s="183" t="s">
        <v>126</v>
      </c>
      <c r="AU129" s="183" t="s">
        <v>85</v>
      </c>
      <c r="AY129" s="17" t="s">
        <v>124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14</v>
      </c>
      <c r="BK129" s="184">
        <f>ROUND(I129*H129,2)</f>
        <v>0</v>
      </c>
      <c r="BL129" s="17" t="s">
        <v>130</v>
      </c>
      <c r="BM129" s="183" t="s">
        <v>135</v>
      </c>
    </row>
    <row r="130" s="2" customFormat="1" ht="24.15" customHeight="1">
      <c r="A130" s="36"/>
      <c r="B130" s="170"/>
      <c r="C130" s="171" t="s">
        <v>136</v>
      </c>
      <c r="D130" s="171" t="s">
        <v>126</v>
      </c>
      <c r="E130" s="172" t="s">
        <v>137</v>
      </c>
      <c r="F130" s="173" t="s">
        <v>138</v>
      </c>
      <c r="G130" s="174" t="s">
        <v>139</v>
      </c>
      <c r="H130" s="175">
        <v>20</v>
      </c>
      <c r="I130" s="176"/>
      <c r="J130" s="177">
        <f>ROUND(I130*H130,2)</f>
        <v>0</v>
      </c>
      <c r="K130" s="178"/>
      <c r="L130" s="37"/>
      <c r="M130" s="179" t="s">
        <v>1</v>
      </c>
      <c r="N130" s="180" t="s">
        <v>41</v>
      </c>
      <c r="O130" s="75"/>
      <c r="P130" s="181">
        <f>O130*H130</f>
        <v>0</v>
      </c>
      <c r="Q130" s="181">
        <v>0.01269</v>
      </c>
      <c r="R130" s="181">
        <f>Q130*H130</f>
        <v>0.25380000000000003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130</v>
      </c>
      <c r="AT130" s="183" t="s">
        <v>126</v>
      </c>
      <c r="AU130" s="183" t="s">
        <v>85</v>
      </c>
      <c r="AY130" s="17" t="s">
        <v>124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14</v>
      </c>
      <c r="BK130" s="184">
        <f>ROUND(I130*H130,2)</f>
        <v>0</v>
      </c>
      <c r="BL130" s="17" t="s">
        <v>130</v>
      </c>
      <c r="BM130" s="183" t="s">
        <v>140</v>
      </c>
    </row>
    <row r="131" s="2" customFormat="1" ht="24.15" customHeight="1">
      <c r="A131" s="36"/>
      <c r="B131" s="170"/>
      <c r="C131" s="171" t="s">
        <v>130</v>
      </c>
      <c r="D131" s="171" t="s">
        <v>126</v>
      </c>
      <c r="E131" s="172" t="s">
        <v>141</v>
      </c>
      <c r="F131" s="173" t="s">
        <v>142</v>
      </c>
      <c r="G131" s="174" t="s">
        <v>139</v>
      </c>
      <c r="H131" s="175">
        <v>25</v>
      </c>
      <c r="I131" s="176"/>
      <c r="J131" s="177">
        <f>ROUND(I131*H131,2)</f>
        <v>0</v>
      </c>
      <c r="K131" s="178"/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0.036900000000000002</v>
      </c>
      <c r="R131" s="181">
        <f>Q131*H131</f>
        <v>0.9225000000000001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130</v>
      </c>
      <c r="AT131" s="183" t="s">
        <v>126</v>
      </c>
      <c r="AU131" s="183" t="s">
        <v>85</v>
      </c>
      <c r="AY131" s="17" t="s">
        <v>124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14</v>
      </c>
      <c r="BK131" s="184">
        <f>ROUND(I131*H131,2)</f>
        <v>0</v>
      </c>
      <c r="BL131" s="17" t="s">
        <v>130</v>
      </c>
      <c r="BM131" s="183" t="s">
        <v>143</v>
      </c>
    </row>
    <row r="132" s="2" customFormat="1" ht="24.15" customHeight="1">
      <c r="A132" s="36"/>
      <c r="B132" s="170"/>
      <c r="C132" s="171" t="s">
        <v>144</v>
      </c>
      <c r="D132" s="171" t="s">
        <v>126</v>
      </c>
      <c r="E132" s="172" t="s">
        <v>145</v>
      </c>
      <c r="F132" s="173" t="s">
        <v>146</v>
      </c>
      <c r="G132" s="174" t="s">
        <v>147</v>
      </c>
      <c r="H132" s="175">
        <v>8</v>
      </c>
      <c r="I132" s="176"/>
      <c r="J132" s="177">
        <f>ROUND(I132*H132,2)</f>
        <v>0</v>
      </c>
      <c r="K132" s="178"/>
      <c r="L132" s="37"/>
      <c r="M132" s="179" t="s">
        <v>1</v>
      </c>
      <c r="N132" s="180" t="s">
        <v>41</v>
      </c>
      <c r="O132" s="75"/>
      <c r="P132" s="181">
        <f>O132*H132</f>
        <v>0</v>
      </c>
      <c r="Q132" s="181">
        <v>0.00064000000000000005</v>
      </c>
      <c r="R132" s="181">
        <f>Q132*H132</f>
        <v>0.0051200000000000004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130</v>
      </c>
      <c r="AT132" s="183" t="s">
        <v>126</v>
      </c>
      <c r="AU132" s="183" t="s">
        <v>85</v>
      </c>
      <c r="AY132" s="17" t="s">
        <v>124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14</v>
      </c>
      <c r="BK132" s="184">
        <f>ROUND(I132*H132,2)</f>
        <v>0</v>
      </c>
      <c r="BL132" s="17" t="s">
        <v>130</v>
      </c>
      <c r="BM132" s="183" t="s">
        <v>148</v>
      </c>
    </row>
    <row r="133" s="2" customFormat="1" ht="24.15" customHeight="1">
      <c r="A133" s="36"/>
      <c r="B133" s="170"/>
      <c r="C133" s="171" t="s">
        <v>149</v>
      </c>
      <c r="D133" s="171" t="s">
        <v>126</v>
      </c>
      <c r="E133" s="172" t="s">
        <v>150</v>
      </c>
      <c r="F133" s="173" t="s">
        <v>151</v>
      </c>
      <c r="G133" s="174" t="s">
        <v>147</v>
      </c>
      <c r="H133" s="175">
        <v>8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130</v>
      </c>
      <c r="AT133" s="183" t="s">
        <v>126</v>
      </c>
      <c r="AU133" s="183" t="s">
        <v>85</v>
      </c>
      <c r="AY133" s="17" t="s">
        <v>124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14</v>
      </c>
      <c r="BK133" s="184">
        <f>ROUND(I133*H133,2)</f>
        <v>0</v>
      </c>
      <c r="BL133" s="17" t="s">
        <v>130</v>
      </c>
      <c r="BM133" s="183" t="s">
        <v>152</v>
      </c>
    </row>
    <row r="134" s="2" customFormat="1" ht="24.15" customHeight="1">
      <c r="A134" s="36"/>
      <c r="B134" s="170"/>
      <c r="C134" s="171" t="s">
        <v>153</v>
      </c>
      <c r="D134" s="171" t="s">
        <v>126</v>
      </c>
      <c r="E134" s="172" t="s">
        <v>154</v>
      </c>
      <c r="F134" s="173" t="s">
        <v>155</v>
      </c>
      <c r="G134" s="174" t="s">
        <v>139</v>
      </c>
      <c r="H134" s="175">
        <v>16</v>
      </c>
      <c r="I134" s="176"/>
      <c r="J134" s="177">
        <f>ROUND(I134*H134,2)</f>
        <v>0</v>
      </c>
      <c r="K134" s="178"/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0.00046999999999999999</v>
      </c>
      <c r="R134" s="181">
        <f>Q134*H134</f>
        <v>0.0075199999999999998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130</v>
      </c>
      <c r="AT134" s="183" t="s">
        <v>126</v>
      </c>
      <c r="AU134" s="183" t="s">
        <v>85</v>
      </c>
      <c r="AY134" s="17" t="s">
        <v>124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14</v>
      </c>
      <c r="BK134" s="184">
        <f>ROUND(I134*H134,2)</f>
        <v>0</v>
      </c>
      <c r="BL134" s="17" t="s">
        <v>130</v>
      </c>
      <c r="BM134" s="183" t="s">
        <v>156</v>
      </c>
    </row>
    <row r="135" s="2" customFormat="1" ht="24.15" customHeight="1">
      <c r="A135" s="36"/>
      <c r="B135" s="170"/>
      <c r="C135" s="171" t="s">
        <v>157</v>
      </c>
      <c r="D135" s="171" t="s">
        <v>126</v>
      </c>
      <c r="E135" s="172" t="s">
        <v>158</v>
      </c>
      <c r="F135" s="173" t="s">
        <v>159</v>
      </c>
      <c r="G135" s="174" t="s">
        <v>139</v>
      </c>
      <c r="H135" s="175">
        <v>16</v>
      </c>
      <c r="I135" s="176"/>
      <c r="J135" s="177">
        <f>ROUND(I135*H135,2)</f>
        <v>0</v>
      </c>
      <c r="K135" s="178"/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130</v>
      </c>
      <c r="AT135" s="183" t="s">
        <v>126</v>
      </c>
      <c r="AU135" s="183" t="s">
        <v>85</v>
      </c>
      <c r="AY135" s="17" t="s">
        <v>124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14</v>
      </c>
      <c r="BK135" s="184">
        <f>ROUND(I135*H135,2)</f>
        <v>0</v>
      </c>
      <c r="BL135" s="17" t="s">
        <v>130</v>
      </c>
      <c r="BM135" s="183" t="s">
        <v>160</v>
      </c>
    </row>
    <row r="136" s="2" customFormat="1" ht="24.15" customHeight="1">
      <c r="A136" s="36"/>
      <c r="B136" s="170"/>
      <c r="C136" s="171" t="s">
        <v>161</v>
      </c>
      <c r="D136" s="171" t="s">
        <v>126</v>
      </c>
      <c r="E136" s="172" t="s">
        <v>162</v>
      </c>
      <c r="F136" s="173" t="s">
        <v>163</v>
      </c>
      <c r="G136" s="174" t="s">
        <v>147</v>
      </c>
      <c r="H136" s="175">
        <v>270.75</v>
      </c>
      <c r="I136" s="176"/>
      <c r="J136" s="177">
        <f>ROUND(I136*H136,2)</f>
        <v>0</v>
      </c>
      <c r="K136" s="178"/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130</v>
      </c>
      <c r="AT136" s="183" t="s">
        <v>126</v>
      </c>
      <c r="AU136" s="183" t="s">
        <v>85</v>
      </c>
      <c r="AY136" s="17" t="s">
        <v>124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14</v>
      </c>
      <c r="BK136" s="184">
        <f>ROUND(I136*H136,2)</f>
        <v>0</v>
      </c>
      <c r="BL136" s="17" t="s">
        <v>130</v>
      </c>
      <c r="BM136" s="183" t="s">
        <v>164</v>
      </c>
    </row>
    <row r="137" s="13" customFormat="1">
      <c r="A137" s="13"/>
      <c r="B137" s="185"/>
      <c r="C137" s="13"/>
      <c r="D137" s="186" t="s">
        <v>165</v>
      </c>
      <c r="E137" s="187" t="s">
        <v>1</v>
      </c>
      <c r="F137" s="188" t="s">
        <v>166</v>
      </c>
      <c r="G137" s="13"/>
      <c r="H137" s="189">
        <v>197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165</v>
      </c>
      <c r="AU137" s="187" t="s">
        <v>85</v>
      </c>
      <c r="AV137" s="13" t="s">
        <v>85</v>
      </c>
      <c r="AW137" s="13" t="s">
        <v>32</v>
      </c>
      <c r="AX137" s="13" t="s">
        <v>76</v>
      </c>
      <c r="AY137" s="187" t="s">
        <v>124</v>
      </c>
    </row>
    <row r="138" s="13" customFormat="1">
      <c r="A138" s="13"/>
      <c r="B138" s="185"/>
      <c r="C138" s="13"/>
      <c r="D138" s="186" t="s">
        <v>165</v>
      </c>
      <c r="E138" s="187" t="s">
        <v>1</v>
      </c>
      <c r="F138" s="188" t="s">
        <v>167</v>
      </c>
      <c r="G138" s="13"/>
      <c r="H138" s="189">
        <v>35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165</v>
      </c>
      <c r="AU138" s="187" t="s">
        <v>85</v>
      </c>
      <c r="AV138" s="13" t="s">
        <v>85</v>
      </c>
      <c r="AW138" s="13" t="s">
        <v>32</v>
      </c>
      <c r="AX138" s="13" t="s">
        <v>76</v>
      </c>
      <c r="AY138" s="187" t="s">
        <v>124</v>
      </c>
    </row>
    <row r="139" s="13" customFormat="1">
      <c r="A139" s="13"/>
      <c r="B139" s="185"/>
      <c r="C139" s="13"/>
      <c r="D139" s="186" t="s">
        <v>165</v>
      </c>
      <c r="E139" s="187" t="s">
        <v>1</v>
      </c>
      <c r="F139" s="188" t="s">
        <v>168</v>
      </c>
      <c r="G139" s="13"/>
      <c r="H139" s="189">
        <v>23.75</v>
      </c>
      <c r="I139" s="190"/>
      <c r="J139" s="13"/>
      <c r="K139" s="13"/>
      <c r="L139" s="185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165</v>
      </c>
      <c r="AU139" s="187" t="s">
        <v>85</v>
      </c>
      <c r="AV139" s="13" t="s">
        <v>85</v>
      </c>
      <c r="AW139" s="13" t="s">
        <v>32</v>
      </c>
      <c r="AX139" s="13" t="s">
        <v>76</v>
      </c>
      <c r="AY139" s="187" t="s">
        <v>124</v>
      </c>
    </row>
    <row r="140" s="13" customFormat="1">
      <c r="A140" s="13"/>
      <c r="B140" s="185"/>
      <c r="C140" s="13"/>
      <c r="D140" s="186" t="s">
        <v>165</v>
      </c>
      <c r="E140" s="187" t="s">
        <v>1</v>
      </c>
      <c r="F140" s="188" t="s">
        <v>169</v>
      </c>
      <c r="G140" s="13"/>
      <c r="H140" s="189">
        <v>15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165</v>
      </c>
      <c r="AU140" s="187" t="s">
        <v>85</v>
      </c>
      <c r="AV140" s="13" t="s">
        <v>85</v>
      </c>
      <c r="AW140" s="13" t="s">
        <v>32</v>
      </c>
      <c r="AX140" s="13" t="s">
        <v>76</v>
      </c>
      <c r="AY140" s="187" t="s">
        <v>124</v>
      </c>
    </row>
    <row r="141" s="14" customFormat="1">
      <c r="A141" s="14"/>
      <c r="B141" s="194"/>
      <c r="C141" s="14"/>
      <c r="D141" s="186" t="s">
        <v>165</v>
      </c>
      <c r="E141" s="195" t="s">
        <v>1</v>
      </c>
      <c r="F141" s="196" t="s">
        <v>170</v>
      </c>
      <c r="G141" s="14"/>
      <c r="H141" s="197">
        <v>270.75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165</v>
      </c>
      <c r="AU141" s="195" t="s">
        <v>85</v>
      </c>
      <c r="AV141" s="14" t="s">
        <v>130</v>
      </c>
      <c r="AW141" s="14" t="s">
        <v>32</v>
      </c>
      <c r="AX141" s="14" t="s">
        <v>14</v>
      </c>
      <c r="AY141" s="195" t="s">
        <v>124</v>
      </c>
    </row>
    <row r="142" s="2" customFormat="1" ht="33" customHeight="1">
      <c r="A142" s="36"/>
      <c r="B142" s="170"/>
      <c r="C142" s="171" t="s">
        <v>171</v>
      </c>
      <c r="D142" s="171" t="s">
        <v>126</v>
      </c>
      <c r="E142" s="172" t="s">
        <v>172</v>
      </c>
      <c r="F142" s="173" t="s">
        <v>173</v>
      </c>
      <c r="G142" s="174" t="s">
        <v>174</v>
      </c>
      <c r="H142" s="175">
        <v>19.079999999999998</v>
      </c>
      <c r="I142" s="176"/>
      <c r="J142" s="177">
        <f>ROUND(I142*H142,2)</f>
        <v>0</v>
      </c>
      <c r="K142" s="178"/>
      <c r="L142" s="37"/>
      <c r="M142" s="179" t="s">
        <v>1</v>
      </c>
      <c r="N142" s="180" t="s">
        <v>41</v>
      </c>
      <c r="O142" s="75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130</v>
      </c>
      <c r="AT142" s="183" t="s">
        <v>126</v>
      </c>
      <c r="AU142" s="183" t="s">
        <v>85</v>
      </c>
      <c r="AY142" s="17" t="s">
        <v>124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14</v>
      </c>
      <c r="BK142" s="184">
        <f>ROUND(I142*H142,2)</f>
        <v>0</v>
      </c>
      <c r="BL142" s="17" t="s">
        <v>130</v>
      </c>
      <c r="BM142" s="183" t="s">
        <v>175</v>
      </c>
    </row>
    <row r="143" s="13" customFormat="1">
      <c r="A143" s="13"/>
      <c r="B143" s="185"/>
      <c r="C143" s="13"/>
      <c r="D143" s="186" t="s">
        <v>165</v>
      </c>
      <c r="E143" s="187" t="s">
        <v>1</v>
      </c>
      <c r="F143" s="188" t="s">
        <v>176</v>
      </c>
      <c r="G143" s="13"/>
      <c r="H143" s="189">
        <v>27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165</v>
      </c>
      <c r="AU143" s="187" t="s">
        <v>85</v>
      </c>
      <c r="AV143" s="13" t="s">
        <v>85</v>
      </c>
      <c r="AW143" s="13" t="s">
        <v>32</v>
      </c>
      <c r="AX143" s="13" t="s">
        <v>76</v>
      </c>
      <c r="AY143" s="187" t="s">
        <v>124</v>
      </c>
    </row>
    <row r="144" s="13" customFormat="1">
      <c r="A144" s="13"/>
      <c r="B144" s="185"/>
      <c r="C144" s="13"/>
      <c r="D144" s="186" t="s">
        <v>165</v>
      </c>
      <c r="E144" s="187" t="s">
        <v>1</v>
      </c>
      <c r="F144" s="188" t="s">
        <v>177</v>
      </c>
      <c r="G144" s="13"/>
      <c r="H144" s="189">
        <v>16.5</v>
      </c>
      <c r="I144" s="190"/>
      <c r="J144" s="13"/>
      <c r="K144" s="13"/>
      <c r="L144" s="185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165</v>
      </c>
      <c r="AU144" s="187" t="s">
        <v>85</v>
      </c>
      <c r="AV144" s="13" t="s">
        <v>85</v>
      </c>
      <c r="AW144" s="13" t="s">
        <v>32</v>
      </c>
      <c r="AX144" s="13" t="s">
        <v>76</v>
      </c>
      <c r="AY144" s="187" t="s">
        <v>124</v>
      </c>
    </row>
    <row r="145" s="13" customFormat="1">
      <c r="A145" s="13"/>
      <c r="B145" s="185"/>
      <c r="C145" s="13"/>
      <c r="D145" s="186" t="s">
        <v>165</v>
      </c>
      <c r="E145" s="187" t="s">
        <v>1</v>
      </c>
      <c r="F145" s="188" t="s">
        <v>178</v>
      </c>
      <c r="G145" s="13"/>
      <c r="H145" s="189">
        <v>36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165</v>
      </c>
      <c r="AU145" s="187" t="s">
        <v>85</v>
      </c>
      <c r="AV145" s="13" t="s">
        <v>85</v>
      </c>
      <c r="AW145" s="13" t="s">
        <v>32</v>
      </c>
      <c r="AX145" s="13" t="s">
        <v>76</v>
      </c>
      <c r="AY145" s="187" t="s">
        <v>124</v>
      </c>
    </row>
    <row r="146" s="14" customFormat="1">
      <c r="A146" s="14"/>
      <c r="B146" s="194"/>
      <c r="C146" s="14"/>
      <c r="D146" s="186" t="s">
        <v>165</v>
      </c>
      <c r="E146" s="195" t="s">
        <v>1</v>
      </c>
      <c r="F146" s="196" t="s">
        <v>170</v>
      </c>
      <c r="G146" s="14"/>
      <c r="H146" s="197">
        <v>79.5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165</v>
      </c>
      <c r="AU146" s="195" t="s">
        <v>85</v>
      </c>
      <c r="AV146" s="14" t="s">
        <v>130</v>
      </c>
      <c r="AW146" s="14" t="s">
        <v>32</v>
      </c>
      <c r="AX146" s="14" t="s">
        <v>76</v>
      </c>
      <c r="AY146" s="195" t="s">
        <v>124</v>
      </c>
    </row>
    <row r="147" s="13" customFormat="1">
      <c r="A147" s="13"/>
      <c r="B147" s="185"/>
      <c r="C147" s="13"/>
      <c r="D147" s="186" t="s">
        <v>165</v>
      </c>
      <c r="E147" s="187" t="s">
        <v>1</v>
      </c>
      <c r="F147" s="188" t="s">
        <v>179</v>
      </c>
      <c r="G147" s="13"/>
      <c r="H147" s="189">
        <v>19.079999999999998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165</v>
      </c>
      <c r="AU147" s="187" t="s">
        <v>85</v>
      </c>
      <c r="AV147" s="13" t="s">
        <v>85</v>
      </c>
      <c r="AW147" s="13" t="s">
        <v>32</v>
      </c>
      <c r="AX147" s="13" t="s">
        <v>14</v>
      </c>
      <c r="AY147" s="187" t="s">
        <v>124</v>
      </c>
    </row>
    <row r="148" s="2" customFormat="1" ht="33" customHeight="1">
      <c r="A148" s="36"/>
      <c r="B148" s="170"/>
      <c r="C148" s="171" t="s">
        <v>180</v>
      </c>
      <c r="D148" s="171" t="s">
        <v>126</v>
      </c>
      <c r="E148" s="172" t="s">
        <v>181</v>
      </c>
      <c r="F148" s="173" t="s">
        <v>182</v>
      </c>
      <c r="G148" s="174" t="s">
        <v>174</v>
      </c>
      <c r="H148" s="175">
        <v>12.720000000000001</v>
      </c>
      <c r="I148" s="176"/>
      <c r="J148" s="177">
        <f>ROUND(I148*H148,2)</f>
        <v>0</v>
      </c>
      <c r="K148" s="178"/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130</v>
      </c>
      <c r="AT148" s="183" t="s">
        <v>126</v>
      </c>
      <c r="AU148" s="183" t="s">
        <v>85</v>
      </c>
      <c r="AY148" s="17" t="s">
        <v>124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14</v>
      </c>
      <c r="BK148" s="184">
        <f>ROUND(I148*H148,2)</f>
        <v>0</v>
      </c>
      <c r="BL148" s="17" t="s">
        <v>130</v>
      </c>
      <c r="BM148" s="183" t="s">
        <v>183</v>
      </c>
    </row>
    <row r="149" s="13" customFormat="1">
      <c r="A149" s="13"/>
      <c r="B149" s="185"/>
      <c r="C149" s="13"/>
      <c r="D149" s="186" t="s">
        <v>165</v>
      </c>
      <c r="E149" s="187" t="s">
        <v>1</v>
      </c>
      <c r="F149" s="188" t="s">
        <v>184</v>
      </c>
      <c r="G149" s="13"/>
      <c r="H149" s="189">
        <v>12.720000000000001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165</v>
      </c>
      <c r="AU149" s="187" t="s">
        <v>85</v>
      </c>
      <c r="AV149" s="13" t="s">
        <v>85</v>
      </c>
      <c r="AW149" s="13" t="s">
        <v>32</v>
      </c>
      <c r="AX149" s="13" t="s">
        <v>14</v>
      </c>
      <c r="AY149" s="187" t="s">
        <v>124</v>
      </c>
    </row>
    <row r="150" s="2" customFormat="1" ht="37.8" customHeight="1">
      <c r="A150" s="36"/>
      <c r="B150" s="170"/>
      <c r="C150" s="171" t="s">
        <v>185</v>
      </c>
      <c r="D150" s="171" t="s">
        <v>126</v>
      </c>
      <c r="E150" s="172" t="s">
        <v>186</v>
      </c>
      <c r="F150" s="173" t="s">
        <v>187</v>
      </c>
      <c r="G150" s="174" t="s">
        <v>174</v>
      </c>
      <c r="H150" s="175">
        <v>16.199999999999999</v>
      </c>
      <c r="I150" s="176"/>
      <c r="J150" s="177">
        <f>ROUND(I150*H150,2)</f>
        <v>0</v>
      </c>
      <c r="K150" s="178"/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130</v>
      </c>
      <c r="AT150" s="183" t="s">
        <v>126</v>
      </c>
      <c r="AU150" s="183" t="s">
        <v>85</v>
      </c>
      <c r="AY150" s="17" t="s">
        <v>124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14</v>
      </c>
      <c r="BK150" s="184">
        <f>ROUND(I150*H150,2)</f>
        <v>0</v>
      </c>
      <c r="BL150" s="17" t="s">
        <v>130</v>
      </c>
      <c r="BM150" s="183" t="s">
        <v>188</v>
      </c>
    </row>
    <row r="151" s="13" customFormat="1">
      <c r="A151" s="13"/>
      <c r="B151" s="185"/>
      <c r="C151" s="13"/>
      <c r="D151" s="186" t="s">
        <v>165</v>
      </c>
      <c r="E151" s="187" t="s">
        <v>1</v>
      </c>
      <c r="F151" s="188" t="s">
        <v>189</v>
      </c>
      <c r="G151" s="13"/>
      <c r="H151" s="189">
        <v>16.199999999999999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165</v>
      </c>
      <c r="AU151" s="187" t="s">
        <v>85</v>
      </c>
      <c r="AV151" s="13" t="s">
        <v>85</v>
      </c>
      <c r="AW151" s="13" t="s">
        <v>32</v>
      </c>
      <c r="AX151" s="13" t="s">
        <v>14</v>
      </c>
      <c r="AY151" s="187" t="s">
        <v>124</v>
      </c>
    </row>
    <row r="152" s="2" customFormat="1" ht="37.8" customHeight="1">
      <c r="A152" s="36"/>
      <c r="B152" s="170"/>
      <c r="C152" s="171" t="s">
        <v>190</v>
      </c>
      <c r="D152" s="171" t="s">
        <v>126</v>
      </c>
      <c r="E152" s="172" t="s">
        <v>191</v>
      </c>
      <c r="F152" s="173" t="s">
        <v>192</v>
      </c>
      <c r="G152" s="174" t="s">
        <v>174</v>
      </c>
      <c r="H152" s="175">
        <v>10.800000000000001</v>
      </c>
      <c r="I152" s="176"/>
      <c r="J152" s="177">
        <f>ROUND(I152*H152,2)</f>
        <v>0</v>
      </c>
      <c r="K152" s="178"/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130</v>
      </c>
      <c r="AT152" s="183" t="s">
        <v>126</v>
      </c>
      <c r="AU152" s="183" t="s">
        <v>85</v>
      </c>
      <c r="AY152" s="17" t="s">
        <v>124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14</v>
      </c>
      <c r="BK152" s="184">
        <f>ROUND(I152*H152,2)</f>
        <v>0</v>
      </c>
      <c r="BL152" s="17" t="s">
        <v>130</v>
      </c>
      <c r="BM152" s="183" t="s">
        <v>193</v>
      </c>
    </row>
    <row r="153" s="13" customFormat="1">
      <c r="A153" s="13"/>
      <c r="B153" s="185"/>
      <c r="C153" s="13"/>
      <c r="D153" s="186" t="s">
        <v>165</v>
      </c>
      <c r="E153" s="187" t="s">
        <v>1</v>
      </c>
      <c r="F153" s="188" t="s">
        <v>194</v>
      </c>
      <c r="G153" s="13"/>
      <c r="H153" s="189">
        <v>10.800000000000001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165</v>
      </c>
      <c r="AU153" s="187" t="s">
        <v>85</v>
      </c>
      <c r="AV153" s="13" t="s">
        <v>85</v>
      </c>
      <c r="AW153" s="13" t="s">
        <v>32</v>
      </c>
      <c r="AX153" s="13" t="s">
        <v>14</v>
      </c>
      <c r="AY153" s="187" t="s">
        <v>124</v>
      </c>
    </row>
    <row r="154" s="2" customFormat="1" ht="37.8" customHeight="1">
      <c r="A154" s="36"/>
      <c r="B154" s="170"/>
      <c r="C154" s="171" t="s">
        <v>195</v>
      </c>
      <c r="D154" s="171" t="s">
        <v>126</v>
      </c>
      <c r="E154" s="172" t="s">
        <v>196</v>
      </c>
      <c r="F154" s="173" t="s">
        <v>197</v>
      </c>
      <c r="G154" s="174" t="s">
        <v>174</v>
      </c>
      <c r="H154" s="175">
        <v>111.783</v>
      </c>
      <c r="I154" s="176"/>
      <c r="J154" s="177">
        <f>ROUND(I154*H154,2)</f>
        <v>0</v>
      </c>
      <c r="K154" s="178"/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130</v>
      </c>
      <c r="AT154" s="183" t="s">
        <v>126</v>
      </c>
      <c r="AU154" s="183" t="s">
        <v>85</v>
      </c>
      <c r="AY154" s="17" t="s">
        <v>124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14</v>
      </c>
      <c r="BK154" s="184">
        <f>ROUND(I154*H154,2)</f>
        <v>0</v>
      </c>
      <c r="BL154" s="17" t="s">
        <v>130</v>
      </c>
      <c r="BM154" s="183" t="s">
        <v>198</v>
      </c>
    </row>
    <row r="155" s="13" customFormat="1">
      <c r="A155" s="13"/>
      <c r="B155" s="185"/>
      <c r="C155" s="13"/>
      <c r="D155" s="186" t="s">
        <v>165</v>
      </c>
      <c r="E155" s="187" t="s">
        <v>1</v>
      </c>
      <c r="F155" s="188" t="s">
        <v>199</v>
      </c>
      <c r="G155" s="13"/>
      <c r="H155" s="189">
        <v>189.12000000000001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165</v>
      </c>
      <c r="AU155" s="187" t="s">
        <v>85</v>
      </c>
      <c r="AV155" s="13" t="s">
        <v>85</v>
      </c>
      <c r="AW155" s="13" t="s">
        <v>32</v>
      </c>
      <c r="AX155" s="13" t="s">
        <v>76</v>
      </c>
      <c r="AY155" s="187" t="s">
        <v>124</v>
      </c>
    </row>
    <row r="156" s="13" customFormat="1">
      <c r="A156" s="13"/>
      <c r="B156" s="185"/>
      <c r="C156" s="13"/>
      <c r="D156" s="186" t="s">
        <v>165</v>
      </c>
      <c r="E156" s="187" t="s">
        <v>1</v>
      </c>
      <c r="F156" s="188" t="s">
        <v>200</v>
      </c>
      <c r="G156" s="13"/>
      <c r="H156" s="189">
        <v>220.63999999999999</v>
      </c>
      <c r="I156" s="190"/>
      <c r="J156" s="13"/>
      <c r="K156" s="13"/>
      <c r="L156" s="185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165</v>
      </c>
      <c r="AU156" s="187" t="s">
        <v>85</v>
      </c>
      <c r="AV156" s="13" t="s">
        <v>85</v>
      </c>
      <c r="AW156" s="13" t="s">
        <v>32</v>
      </c>
      <c r="AX156" s="13" t="s">
        <v>76</v>
      </c>
      <c r="AY156" s="187" t="s">
        <v>124</v>
      </c>
    </row>
    <row r="157" s="14" customFormat="1">
      <c r="A157" s="14"/>
      <c r="B157" s="194"/>
      <c r="C157" s="14"/>
      <c r="D157" s="186" t="s">
        <v>165</v>
      </c>
      <c r="E157" s="195" t="s">
        <v>1</v>
      </c>
      <c r="F157" s="196" t="s">
        <v>170</v>
      </c>
      <c r="G157" s="14"/>
      <c r="H157" s="197">
        <v>409.75999999999999</v>
      </c>
      <c r="I157" s="198"/>
      <c r="J157" s="14"/>
      <c r="K157" s="14"/>
      <c r="L157" s="194"/>
      <c r="M157" s="199"/>
      <c r="N157" s="200"/>
      <c r="O157" s="200"/>
      <c r="P157" s="200"/>
      <c r="Q157" s="200"/>
      <c r="R157" s="200"/>
      <c r="S157" s="200"/>
      <c r="T157" s="20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5" t="s">
        <v>165</v>
      </c>
      <c r="AU157" s="195" t="s">
        <v>85</v>
      </c>
      <c r="AV157" s="14" t="s">
        <v>130</v>
      </c>
      <c r="AW157" s="14" t="s">
        <v>32</v>
      </c>
      <c r="AX157" s="14" t="s">
        <v>76</v>
      </c>
      <c r="AY157" s="195" t="s">
        <v>124</v>
      </c>
    </row>
    <row r="158" s="13" customFormat="1">
      <c r="A158" s="13"/>
      <c r="B158" s="185"/>
      <c r="C158" s="13"/>
      <c r="D158" s="186" t="s">
        <v>165</v>
      </c>
      <c r="E158" s="187" t="s">
        <v>1</v>
      </c>
      <c r="F158" s="188" t="s">
        <v>201</v>
      </c>
      <c r="G158" s="13"/>
      <c r="H158" s="189">
        <v>98.341999999999999</v>
      </c>
      <c r="I158" s="190"/>
      <c r="J158" s="13"/>
      <c r="K158" s="13"/>
      <c r="L158" s="185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165</v>
      </c>
      <c r="AU158" s="187" t="s">
        <v>85</v>
      </c>
      <c r="AV158" s="13" t="s">
        <v>85</v>
      </c>
      <c r="AW158" s="13" t="s">
        <v>32</v>
      </c>
      <c r="AX158" s="13" t="s">
        <v>76</v>
      </c>
      <c r="AY158" s="187" t="s">
        <v>124</v>
      </c>
    </row>
    <row r="159" s="13" customFormat="1">
      <c r="A159" s="13"/>
      <c r="B159" s="185"/>
      <c r="C159" s="13"/>
      <c r="D159" s="186" t="s">
        <v>165</v>
      </c>
      <c r="E159" s="187" t="s">
        <v>1</v>
      </c>
      <c r="F159" s="188" t="s">
        <v>202</v>
      </c>
      <c r="G159" s="13"/>
      <c r="H159" s="189">
        <v>13.44</v>
      </c>
      <c r="I159" s="190"/>
      <c r="J159" s="13"/>
      <c r="K159" s="13"/>
      <c r="L159" s="185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165</v>
      </c>
      <c r="AU159" s="187" t="s">
        <v>85</v>
      </c>
      <c r="AV159" s="13" t="s">
        <v>85</v>
      </c>
      <c r="AW159" s="13" t="s">
        <v>32</v>
      </c>
      <c r="AX159" s="13" t="s">
        <v>76</v>
      </c>
      <c r="AY159" s="187" t="s">
        <v>124</v>
      </c>
    </row>
    <row r="160" s="13" customFormat="1">
      <c r="A160" s="13"/>
      <c r="B160" s="185"/>
      <c r="C160" s="13"/>
      <c r="D160" s="186" t="s">
        <v>165</v>
      </c>
      <c r="E160" s="187" t="s">
        <v>1</v>
      </c>
      <c r="F160" s="188" t="s">
        <v>203</v>
      </c>
      <c r="G160" s="13"/>
      <c r="H160" s="189">
        <v>111.783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165</v>
      </c>
      <c r="AU160" s="187" t="s">
        <v>85</v>
      </c>
      <c r="AV160" s="13" t="s">
        <v>85</v>
      </c>
      <c r="AW160" s="13" t="s">
        <v>32</v>
      </c>
      <c r="AX160" s="13" t="s">
        <v>14</v>
      </c>
      <c r="AY160" s="187" t="s">
        <v>124</v>
      </c>
    </row>
    <row r="161" s="2" customFormat="1" ht="37.8" customHeight="1">
      <c r="A161" s="36"/>
      <c r="B161" s="170"/>
      <c r="C161" s="171" t="s">
        <v>8</v>
      </c>
      <c r="D161" s="171" t="s">
        <v>126</v>
      </c>
      <c r="E161" s="172" t="s">
        <v>204</v>
      </c>
      <c r="F161" s="173" t="s">
        <v>205</v>
      </c>
      <c r="G161" s="174" t="s">
        <v>174</v>
      </c>
      <c r="H161" s="175">
        <v>74.522000000000006</v>
      </c>
      <c r="I161" s="176"/>
      <c r="J161" s="177">
        <f>ROUND(I161*H161,2)</f>
        <v>0</v>
      </c>
      <c r="K161" s="178"/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130</v>
      </c>
      <c r="AT161" s="183" t="s">
        <v>126</v>
      </c>
      <c r="AU161" s="183" t="s">
        <v>85</v>
      </c>
      <c r="AY161" s="17" t="s">
        <v>124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14</v>
      </c>
      <c r="BK161" s="184">
        <f>ROUND(I161*H161,2)</f>
        <v>0</v>
      </c>
      <c r="BL161" s="17" t="s">
        <v>130</v>
      </c>
      <c r="BM161" s="183" t="s">
        <v>206</v>
      </c>
    </row>
    <row r="162" s="13" customFormat="1">
      <c r="A162" s="13"/>
      <c r="B162" s="185"/>
      <c r="C162" s="13"/>
      <c r="D162" s="186" t="s">
        <v>165</v>
      </c>
      <c r="E162" s="187" t="s">
        <v>1</v>
      </c>
      <c r="F162" s="188" t="s">
        <v>207</v>
      </c>
      <c r="G162" s="13"/>
      <c r="H162" s="189">
        <v>65.561999999999998</v>
      </c>
      <c r="I162" s="190"/>
      <c r="J162" s="13"/>
      <c r="K162" s="13"/>
      <c r="L162" s="185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165</v>
      </c>
      <c r="AU162" s="187" t="s">
        <v>85</v>
      </c>
      <c r="AV162" s="13" t="s">
        <v>85</v>
      </c>
      <c r="AW162" s="13" t="s">
        <v>32</v>
      </c>
      <c r="AX162" s="13" t="s">
        <v>76</v>
      </c>
      <c r="AY162" s="187" t="s">
        <v>124</v>
      </c>
    </row>
    <row r="163" s="13" customFormat="1">
      <c r="A163" s="13"/>
      <c r="B163" s="185"/>
      <c r="C163" s="13"/>
      <c r="D163" s="186" t="s">
        <v>165</v>
      </c>
      <c r="E163" s="187" t="s">
        <v>1</v>
      </c>
      <c r="F163" s="188" t="s">
        <v>208</v>
      </c>
      <c r="G163" s="13"/>
      <c r="H163" s="189">
        <v>8.9600000000000009</v>
      </c>
      <c r="I163" s="190"/>
      <c r="J163" s="13"/>
      <c r="K163" s="13"/>
      <c r="L163" s="185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165</v>
      </c>
      <c r="AU163" s="187" t="s">
        <v>85</v>
      </c>
      <c r="AV163" s="13" t="s">
        <v>85</v>
      </c>
      <c r="AW163" s="13" t="s">
        <v>32</v>
      </c>
      <c r="AX163" s="13" t="s">
        <v>76</v>
      </c>
      <c r="AY163" s="187" t="s">
        <v>124</v>
      </c>
    </row>
    <row r="164" s="13" customFormat="1">
      <c r="A164" s="13"/>
      <c r="B164" s="185"/>
      <c r="C164" s="13"/>
      <c r="D164" s="186" t="s">
        <v>165</v>
      </c>
      <c r="E164" s="187" t="s">
        <v>1</v>
      </c>
      <c r="F164" s="188" t="s">
        <v>209</v>
      </c>
      <c r="G164" s="13"/>
      <c r="H164" s="189">
        <v>74.522000000000006</v>
      </c>
      <c r="I164" s="190"/>
      <c r="J164" s="13"/>
      <c r="K164" s="13"/>
      <c r="L164" s="185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165</v>
      </c>
      <c r="AU164" s="187" t="s">
        <v>85</v>
      </c>
      <c r="AV164" s="13" t="s">
        <v>85</v>
      </c>
      <c r="AW164" s="13" t="s">
        <v>32</v>
      </c>
      <c r="AX164" s="13" t="s">
        <v>14</v>
      </c>
      <c r="AY164" s="187" t="s">
        <v>124</v>
      </c>
    </row>
    <row r="165" s="2" customFormat="1" ht="37.8" customHeight="1">
      <c r="A165" s="36"/>
      <c r="B165" s="170"/>
      <c r="C165" s="171" t="s">
        <v>210</v>
      </c>
      <c r="D165" s="171" t="s">
        <v>126</v>
      </c>
      <c r="E165" s="172" t="s">
        <v>211</v>
      </c>
      <c r="F165" s="173" t="s">
        <v>212</v>
      </c>
      <c r="G165" s="174" t="s">
        <v>174</v>
      </c>
      <c r="H165" s="175">
        <v>130.118</v>
      </c>
      <c r="I165" s="176"/>
      <c r="J165" s="177">
        <f>ROUND(I165*H165,2)</f>
        <v>0</v>
      </c>
      <c r="K165" s="178"/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130</v>
      </c>
      <c r="AT165" s="183" t="s">
        <v>126</v>
      </c>
      <c r="AU165" s="183" t="s">
        <v>85</v>
      </c>
      <c r="AY165" s="17" t="s">
        <v>124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14</v>
      </c>
      <c r="BK165" s="184">
        <f>ROUND(I165*H165,2)</f>
        <v>0</v>
      </c>
      <c r="BL165" s="17" t="s">
        <v>130</v>
      </c>
      <c r="BM165" s="183" t="s">
        <v>213</v>
      </c>
    </row>
    <row r="166" s="13" customFormat="1">
      <c r="A166" s="13"/>
      <c r="B166" s="185"/>
      <c r="C166" s="13"/>
      <c r="D166" s="186" t="s">
        <v>165</v>
      </c>
      <c r="E166" s="187" t="s">
        <v>1</v>
      </c>
      <c r="F166" s="188" t="s">
        <v>214</v>
      </c>
      <c r="G166" s="13"/>
      <c r="H166" s="189">
        <v>130.118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165</v>
      </c>
      <c r="AU166" s="187" t="s">
        <v>85</v>
      </c>
      <c r="AV166" s="13" t="s">
        <v>85</v>
      </c>
      <c r="AW166" s="13" t="s">
        <v>32</v>
      </c>
      <c r="AX166" s="13" t="s">
        <v>14</v>
      </c>
      <c r="AY166" s="187" t="s">
        <v>124</v>
      </c>
    </row>
    <row r="167" s="2" customFormat="1" ht="37.8" customHeight="1">
      <c r="A167" s="36"/>
      <c r="B167" s="170"/>
      <c r="C167" s="171" t="s">
        <v>215</v>
      </c>
      <c r="D167" s="171" t="s">
        <v>126</v>
      </c>
      <c r="E167" s="172" t="s">
        <v>216</v>
      </c>
      <c r="F167" s="173" t="s">
        <v>217</v>
      </c>
      <c r="G167" s="174" t="s">
        <v>174</v>
      </c>
      <c r="H167" s="175">
        <v>86.745999999999995</v>
      </c>
      <c r="I167" s="176"/>
      <c r="J167" s="177">
        <f>ROUND(I167*H167,2)</f>
        <v>0</v>
      </c>
      <c r="K167" s="178"/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130</v>
      </c>
      <c r="AT167" s="183" t="s">
        <v>126</v>
      </c>
      <c r="AU167" s="183" t="s">
        <v>85</v>
      </c>
      <c r="AY167" s="17" t="s">
        <v>124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14</v>
      </c>
      <c r="BK167" s="184">
        <f>ROUND(I167*H167,2)</f>
        <v>0</v>
      </c>
      <c r="BL167" s="17" t="s">
        <v>130</v>
      </c>
      <c r="BM167" s="183" t="s">
        <v>218</v>
      </c>
    </row>
    <row r="168" s="13" customFormat="1">
      <c r="A168" s="13"/>
      <c r="B168" s="185"/>
      <c r="C168" s="13"/>
      <c r="D168" s="186" t="s">
        <v>165</v>
      </c>
      <c r="E168" s="187" t="s">
        <v>1</v>
      </c>
      <c r="F168" s="188" t="s">
        <v>219</v>
      </c>
      <c r="G168" s="13"/>
      <c r="H168" s="189">
        <v>86.745999999999995</v>
      </c>
      <c r="I168" s="190"/>
      <c r="J168" s="13"/>
      <c r="K168" s="13"/>
      <c r="L168" s="185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7" t="s">
        <v>165</v>
      </c>
      <c r="AU168" s="187" t="s">
        <v>85</v>
      </c>
      <c r="AV168" s="13" t="s">
        <v>85</v>
      </c>
      <c r="AW168" s="13" t="s">
        <v>32</v>
      </c>
      <c r="AX168" s="13" t="s">
        <v>14</v>
      </c>
      <c r="AY168" s="187" t="s">
        <v>124</v>
      </c>
    </row>
    <row r="169" s="2" customFormat="1" ht="24.15" customHeight="1">
      <c r="A169" s="36"/>
      <c r="B169" s="170"/>
      <c r="C169" s="171" t="s">
        <v>220</v>
      </c>
      <c r="D169" s="171" t="s">
        <v>126</v>
      </c>
      <c r="E169" s="172" t="s">
        <v>221</v>
      </c>
      <c r="F169" s="173" t="s">
        <v>222</v>
      </c>
      <c r="G169" s="174" t="s">
        <v>174</v>
      </c>
      <c r="H169" s="175">
        <v>166.28</v>
      </c>
      <c r="I169" s="176"/>
      <c r="J169" s="177">
        <f>ROUND(I169*H169,2)</f>
        <v>0</v>
      </c>
      <c r="K169" s="178"/>
      <c r="L169" s="37"/>
      <c r="M169" s="179" t="s">
        <v>1</v>
      </c>
      <c r="N169" s="180" t="s">
        <v>41</v>
      </c>
      <c r="O169" s="75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130</v>
      </c>
      <c r="AT169" s="183" t="s">
        <v>126</v>
      </c>
      <c r="AU169" s="183" t="s">
        <v>85</v>
      </c>
      <c r="AY169" s="17" t="s">
        <v>124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14</v>
      </c>
      <c r="BK169" s="184">
        <f>ROUND(I169*H169,2)</f>
        <v>0</v>
      </c>
      <c r="BL169" s="17" t="s">
        <v>130</v>
      </c>
      <c r="BM169" s="183" t="s">
        <v>223</v>
      </c>
    </row>
    <row r="170" s="13" customFormat="1">
      <c r="A170" s="13"/>
      <c r="B170" s="185"/>
      <c r="C170" s="13"/>
      <c r="D170" s="186" t="s">
        <v>165</v>
      </c>
      <c r="E170" s="187" t="s">
        <v>1</v>
      </c>
      <c r="F170" s="188" t="s">
        <v>224</v>
      </c>
      <c r="G170" s="13"/>
      <c r="H170" s="189">
        <v>166.28</v>
      </c>
      <c r="I170" s="190"/>
      <c r="J170" s="13"/>
      <c r="K170" s="13"/>
      <c r="L170" s="185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7" t="s">
        <v>165</v>
      </c>
      <c r="AU170" s="187" t="s">
        <v>85</v>
      </c>
      <c r="AV170" s="13" t="s">
        <v>85</v>
      </c>
      <c r="AW170" s="13" t="s">
        <v>32</v>
      </c>
      <c r="AX170" s="13" t="s">
        <v>14</v>
      </c>
      <c r="AY170" s="187" t="s">
        <v>124</v>
      </c>
    </row>
    <row r="171" s="2" customFormat="1" ht="21.75" customHeight="1">
      <c r="A171" s="36"/>
      <c r="B171" s="170"/>
      <c r="C171" s="171" t="s">
        <v>225</v>
      </c>
      <c r="D171" s="171" t="s">
        <v>126</v>
      </c>
      <c r="E171" s="172" t="s">
        <v>226</v>
      </c>
      <c r="F171" s="173" t="s">
        <v>227</v>
      </c>
      <c r="G171" s="174" t="s">
        <v>147</v>
      </c>
      <c r="H171" s="175">
        <v>1080.4000000000001</v>
      </c>
      <c r="I171" s="176"/>
      <c r="J171" s="177">
        <f>ROUND(I171*H171,2)</f>
        <v>0</v>
      </c>
      <c r="K171" s="178"/>
      <c r="L171" s="37"/>
      <c r="M171" s="179" t="s">
        <v>1</v>
      </c>
      <c r="N171" s="180" t="s">
        <v>41</v>
      </c>
      <c r="O171" s="75"/>
      <c r="P171" s="181">
        <f>O171*H171</f>
        <v>0</v>
      </c>
      <c r="Q171" s="181">
        <v>0.00084000000000000003</v>
      </c>
      <c r="R171" s="181">
        <f>Q171*H171</f>
        <v>0.90753600000000012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130</v>
      </c>
      <c r="AT171" s="183" t="s">
        <v>126</v>
      </c>
      <c r="AU171" s="183" t="s">
        <v>85</v>
      </c>
      <c r="AY171" s="17" t="s">
        <v>124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14</v>
      </c>
      <c r="BK171" s="184">
        <f>ROUND(I171*H171,2)</f>
        <v>0</v>
      </c>
      <c r="BL171" s="17" t="s">
        <v>130</v>
      </c>
      <c r="BM171" s="183" t="s">
        <v>228</v>
      </c>
    </row>
    <row r="172" s="13" customFormat="1">
      <c r="A172" s="13"/>
      <c r="B172" s="185"/>
      <c r="C172" s="13"/>
      <c r="D172" s="186" t="s">
        <v>165</v>
      </c>
      <c r="E172" s="187" t="s">
        <v>1</v>
      </c>
      <c r="F172" s="188" t="s">
        <v>229</v>
      </c>
      <c r="G172" s="13"/>
      <c r="H172" s="189">
        <v>472.80000000000001</v>
      </c>
      <c r="I172" s="190"/>
      <c r="J172" s="13"/>
      <c r="K172" s="13"/>
      <c r="L172" s="185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165</v>
      </c>
      <c r="AU172" s="187" t="s">
        <v>85</v>
      </c>
      <c r="AV172" s="13" t="s">
        <v>85</v>
      </c>
      <c r="AW172" s="13" t="s">
        <v>32</v>
      </c>
      <c r="AX172" s="13" t="s">
        <v>76</v>
      </c>
      <c r="AY172" s="187" t="s">
        <v>124</v>
      </c>
    </row>
    <row r="173" s="13" customFormat="1">
      <c r="A173" s="13"/>
      <c r="B173" s="185"/>
      <c r="C173" s="13"/>
      <c r="D173" s="186" t="s">
        <v>165</v>
      </c>
      <c r="E173" s="187" t="s">
        <v>1</v>
      </c>
      <c r="F173" s="188" t="s">
        <v>230</v>
      </c>
      <c r="G173" s="13"/>
      <c r="H173" s="189">
        <v>551.60000000000002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165</v>
      </c>
      <c r="AU173" s="187" t="s">
        <v>85</v>
      </c>
      <c r="AV173" s="13" t="s">
        <v>85</v>
      </c>
      <c r="AW173" s="13" t="s">
        <v>32</v>
      </c>
      <c r="AX173" s="13" t="s">
        <v>76</v>
      </c>
      <c r="AY173" s="187" t="s">
        <v>124</v>
      </c>
    </row>
    <row r="174" s="13" customFormat="1">
      <c r="A174" s="13"/>
      <c r="B174" s="185"/>
      <c r="C174" s="13"/>
      <c r="D174" s="186" t="s">
        <v>165</v>
      </c>
      <c r="E174" s="187" t="s">
        <v>1</v>
      </c>
      <c r="F174" s="188" t="s">
        <v>231</v>
      </c>
      <c r="G174" s="13"/>
      <c r="H174" s="189">
        <v>56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165</v>
      </c>
      <c r="AU174" s="187" t="s">
        <v>85</v>
      </c>
      <c r="AV174" s="13" t="s">
        <v>85</v>
      </c>
      <c r="AW174" s="13" t="s">
        <v>32</v>
      </c>
      <c r="AX174" s="13" t="s">
        <v>76</v>
      </c>
      <c r="AY174" s="187" t="s">
        <v>124</v>
      </c>
    </row>
    <row r="175" s="14" customFormat="1">
      <c r="A175" s="14"/>
      <c r="B175" s="194"/>
      <c r="C175" s="14"/>
      <c r="D175" s="186" t="s">
        <v>165</v>
      </c>
      <c r="E175" s="195" t="s">
        <v>1</v>
      </c>
      <c r="F175" s="196" t="s">
        <v>170</v>
      </c>
      <c r="G175" s="14"/>
      <c r="H175" s="197">
        <v>1080.4000000000001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165</v>
      </c>
      <c r="AU175" s="195" t="s">
        <v>85</v>
      </c>
      <c r="AV175" s="14" t="s">
        <v>130</v>
      </c>
      <c r="AW175" s="14" t="s">
        <v>32</v>
      </c>
      <c r="AX175" s="14" t="s">
        <v>14</v>
      </c>
      <c r="AY175" s="195" t="s">
        <v>124</v>
      </c>
    </row>
    <row r="176" s="2" customFormat="1" ht="24.15" customHeight="1">
      <c r="A176" s="36"/>
      <c r="B176" s="170"/>
      <c r="C176" s="171" t="s">
        <v>232</v>
      </c>
      <c r="D176" s="171" t="s">
        <v>126</v>
      </c>
      <c r="E176" s="172" t="s">
        <v>233</v>
      </c>
      <c r="F176" s="173" t="s">
        <v>234</v>
      </c>
      <c r="G176" s="174" t="s">
        <v>147</v>
      </c>
      <c r="H176" s="175">
        <v>1080.4000000000001</v>
      </c>
      <c r="I176" s="176"/>
      <c r="J176" s="177">
        <f>ROUND(I176*H176,2)</f>
        <v>0</v>
      </c>
      <c r="K176" s="178"/>
      <c r="L176" s="37"/>
      <c r="M176" s="179" t="s">
        <v>1</v>
      </c>
      <c r="N176" s="180" t="s">
        <v>41</v>
      </c>
      <c r="O176" s="75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130</v>
      </c>
      <c r="AT176" s="183" t="s">
        <v>126</v>
      </c>
      <c r="AU176" s="183" t="s">
        <v>85</v>
      </c>
      <c r="AY176" s="17" t="s">
        <v>124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14</v>
      </c>
      <c r="BK176" s="184">
        <f>ROUND(I176*H176,2)</f>
        <v>0</v>
      </c>
      <c r="BL176" s="17" t="s">
        <v>130</v>
      </c>
      <c r="BM176" s="183" t="s">
        <v>235</v>
      </c>
    </row>
    <row r="177" s="2" customFormat="1" ht="21.75" customHeight="1">
      <c r="A177" s="36"/>
      <c r="B177" s="170"/>
      <c r="C177" s="171" t="s">
        <v>7</v>
      </c>
      <c r="D177" s="171" t="s">
        <v>126</v>
      </c>
      <c r="E177" s="172" t="s">
        <v>236</v>
      </c>
      <c r="F177" s="173" t="s">
        <v>237</v>
      </c>
      <c r="G177" s="174" t="s">
        <v>147</v>
      </c>
      <c r="H177" s="175">
        <v>79.5</v>
      </c>
      <c r="I177" s="176"/>
      <c r="J177" s="177">
        <f>ROUND(I177*H177,2)</f>
        <v>0</v>
      </c>
      <c r="K177" s="178"/>
      <c r="L177" s="37"/>
      <c r="M177" s="179" t="s">
        <v>1</v>
      </c>
      <c r="N177" s="180" t="s">
        <v>41</v>
      </c>
      <c r="O177" s="75"/>
      <c r="P177" s="181">
        <f>O177*H177</f>
        <v>0</v>
      </c>
      <c r="Q177" s="181">
        <v>0.00069999999999999999</v>
      </c>
      <c r="R177" s="181">
        <f>Q177*H177</f>
        <v>0.055649999999999998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130</v>
      </c>
      <c r="AT177" s="183" t="s">
        <v>126</v>
      </c>
      <c r="AU177" s="183" t="s">
        <v>85</v>
      </c>
      <c r="AY177" s="17" t="s">
        <v>124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14</v>
      </c>
      <c r="BK177" s="184">
        <f>ROUND(I177*H177,2)</f>
        <v>0</v>
      </c>
      <c r="BL177" s="17" t="s">
        <v>130</v>
      </c>
      <c r="BM177" s="183" t="s">
        <v>238</v>
      </c>
    </row>
    <row r="178" s="13" customFormat="1">
      <c r="A178" s="13"/>
      <c r="B178" s="185"/>
      <c r="C178" s="13"/>
      <c r="D178" s="186" t="s">
        <v>165</v>
      </c>
      <c r="E178" s="187" t="s">
        <v>1</v>
      </c>
      <c r="F178" s="188" t="s">
        <v>239</v>
      </c>
      <c r="G178" s="13"/>
      <c r="H178" s="189">
        <v>36</v>
      </c>
      <c r="I178" s="190"/>
      <c r="J178" s="13"/>
      <c r="K178" s="13"/>
      <c r="L178" s="185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7" t="s">
        <v>165</v>
      </c>
      <c r="AU178" s="187" t="s">
        <v>85</v>
      </c>
      <c r="AV178" s="13" t="s">
        <v>85</v>
      </c>
      <c r="AW178" s="13" t="s">
        <v>32</v>
      </c>
      <c r="AX178" s="13" t="s">
        <v>76</v>
      </c>
      <c r="AY178" s="187" t="s">
        <v>124</v>
      </c>
    </row>
    <row r="179" s="13" customFormat="1">
      <c r="A179" s="13"/>
      <c r="B179" s="185"/>
      <c r="C179" s="13"/>
      <c r="D179" s="186" t="s">
        <v>165</v>
      </c>
      <c r="E179" s="187" t="s">
        <v>1</v>
      </c>
      <c r="F179" s="188" t="s">
        <v>240</v>
      </c>
      <c r="G179" s="13"/>
      <c r="H179" s="189">
        <v>27</v>
      </c>
      <c r="I179" s="190"/>
      <c r="J179" s="13"/>
      <c r="K179" s="13"/>
      <c r="L179" s="185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165</v>
      </c>
      <c r="AU179" s="187" t="s">
        <v>85</v>
      </c>
      <c r="AV179" s="13" t="s">
        <v>85</v>
      </c>
      <c r="AW179" s="13" t="s">
        <v>32</v>
      </c>
      <c r="AX179" s="13" t="s">
        <v>76</v>
      </c>
      <c r="AY179" s="187" t="s">
        <v>124</v>
      </c>
    </row>
    <row r="180" s="13" customFormat="1">
      <c r="A180" s="13"/>
      <c r="B180" s="185"/>
      <c r="C180" s="13"/>
      <c r="D180" s="186" t="s">
        <v>165</v>
      </c>
      <c r="E180" s="187" t="s">
        <v>1</v>
      </c>
      <c r="F180" s="188" t="s">
        <v>241</v>
      </c>
      <c r="G180" s="13"/>
      <c r="H180" s="189">
        <v>16.5</v>
      </c>
      <c r="I180" s="190"/>
      <c r="J180" s="13"/>
      <c r="K180" s="13"/>
      <c r="L180" s="185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165</v>
      </c>
      <c r="AU180" s="187" t="s">
        <v>85</v>
      </c>
      <c r="AV180" s="13" t="s">
        <v>85</v>
      </c>
      <c r="AW180" s="13" t="s">
        <v>32</v>
      </c>
      <c r="AX180" s="13" t="s">
        <v>76</v>
      </c>
      <c r="AY180" s="187" t="s">
        <v>124</v>
      </c>
    </row>
    <row r="181" s="14" customFormat="1">
      <c r="A181" s="14"/>
      <c r="B181" s="194"/>
      <c r="C181" s="14"/>
      <c r="D181" s="186" t="s">
        <v>165</v>
      </c>
      <c r="E181" s="195" t="s">
        <v>1</v>
      </c>
      <c r="F181" s="196" t="s">
        <v>170</v>
      </c>
      <c r="G181" s="14"/>
      <c r="H181" s="197">
        <v>79.5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165</v>
      </c>
      <c r="AU181" s="195" t="s">
        <v>85</v>
      </c>
      <c r="AV181" s="14" t="s">
        <v>130</v>
      </c>
      <c r="AW181" s="14" t="s">
        <v>32</v>
      </c>
      <c r="AX181" s="14" t="s">
        <v>14</v>
      </c>
      <c r="AY181" s="195" t="s">
        <v>124</v>
      </c>
    </row>
    <row r="182" s="2" customFormat="1" ht="16.5" customHeight="1">
      <c r="A182" s="36"/>
      <c r="B182" s="170"/>
      <c r="C182" s="171" t="s">
        <v>242</v>
      </c>
      <c r="D182" s="171" t="s">
        <v>126</v>
      </c>
      <c r="E182" s="172" t="s">
        <v>243</v>
      </c>
      <c r="F182" s="173" t="s">
        <v>244</v>
      </c>
      <c r="G182" s="174" t="s">
        <v>147</v>
      </c>
      <c r="H182" s="175">
        <v>79.5</v>
      </c>
      <c r="I182" s="176"/>
      <c r="J182" s="177">
        <f>ROUND(I182*H182,2)</f>
        <v>0</v>
      </c>
      <c r="K182" s="178"/>
      <c r="L182" s="37"/>
      <c r="M182" s="179" t="s">
        <v>1</v>
      </c>
      <c r="N182" s="180" t="s">
        <v>41</v>
      </c>
      <c r="O182" s="75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130</v>
      </c>
      <c r="AT182" s="183" t="s">
        <v>126</v>
      </c>
      <c r="AU182" s="183" t="s">
        <v>85</v>
      </c>
      <c r="AY182" s="17" t="s">
        <v>124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14</v>
      </c>
      <c r="BK182" s="184">
        <f>ROUND(I182*H182,2)</f>
        <v>0</v>
      </c>
      <c r="BL182" s="17" t="s">
        <v>130</v>
      </c>
      <c r="BM182" s="183" t="s">
        <v>245</v>
      </c>
    </row>
    <row r="183" s="2" customFormat="1" ht="21.75" customHeight="1">
      <c r="A183" s="36"/>
      <c r="B183" s="170"/>
      <c r="C183" s="171" t="s">
        <v>246</v>
      </c>
      <c r="D183" s="171" t="s">
        <v>126</v>
      </c>
      <c r="E183" s="172" t="s">
        <v>247</v>
      </c>
      <c r="F183" s="173" t="s">
        <v>248</v>
      </c>
      <c r="G183" s="174" t="s">
        <v>174</v>
      </c>
      <c r="H183" s="175">
        <v>79.5</v>
      </c>
      <c r="I183" s="176"/>
      <c r="J183" s="177">
        <f>ROUND(I183*H183,2)</f>
        <v>0</v>
      </c>
      <c r="K183" s="178"/>
      <c r="L183" s="37"/>
      <c r="M183" s="179" t="s">
        <v>1</v>
      </c>
      <c r="N183" s="180" t="s">
        <v>41</v>
      </c>
      <c r="O183" s="75"/>
      <c r="P183" s="181">
        <f>O183*H183</f>
        <v>0</v>
      </c>
      <c r="Q183" s="181">
        <v>0.00046000000000000001</v>
      </c>
      <c r="R183" s="181">
        <f>Q183*H183</f>
        <v>0.036569999999999998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130</v>
      </c>
      <c r="AT183" s="183" t="s">
        <v>126</v>
      </c>
      <c r="AU183" s="183" t="s">
        <v>85</v>
      </c>
      <c r="AY183" s="17" t="s">
        <v>124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14</v>
      </c>
      <c r="BK183" s="184">
        <f>ROUND(I183*H183,2)</f>
        <v>0</v>
      </c>
      <c r="BL183" s="17" t="s">
        <v>130</v>
      </c>
      <c r="BM183" s="183" t="s">
        <v>249</v>
      </c>
    </row>
    <row r="184" s="2" customFormat="1" ht="24.15" customHeight="1">
      <c r="A184" s="36"/>
      <c r="B184" s="170"/>
      <c r="C184" s="171" t="s">
        <v>250</v>
      </c>
      <c r="D184" s="171" t="s">
        <v>126</v>
      </c>
      <c r="E184" s="172" t="s">
        <v>251</v>
      </c>
      <c r="F184" s="173" t="s">
        <v>252</v>
      </c>
      <c r="G184" s="174" t="s">
        <v>174</v>
      </c>
      <c r="H184" s="175">
        <v>79.5</v>
      </c>
      <c r="I184" s="176"/>
      <c r="J184" s="177">
        <f>ROUND(I184*H184,2)</f>
        <v>0</v>
      </c>
      <c r="K184" s="178"/>
      <c r="L184" s="37"/>
      <c r="M184" s="179" t="s">
        <v>1</v>
      </c>
      <c r="N184" s="180" t="s">
        <v>41</v>
      </c>
      <c r="O184" s="75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130</v>
      </c>
      <c r="AT184" s="183" t="s">
        <v>126</v>
      </c>
      <c r="AU184" s="183" t="s">
        <v>85</v>
      </c>
      <c r="AY184" s="17" t="s">
        <v>124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14</v>
      </c>
      <c r="BK184" s="184">
        <f>ROUND(I184*H184,2)</f>
        <v>0</v>
      </c>
      <c r="BL184" s="17" t="s">
        <v>130</v>
      </c>
      <c r="BM184" s="183" t="s">
        <v>253</v>
      </c>
    </row>
    <row r="185" s="2" customFormat="1" ht="33" customHeight="1">
      <c r="A185" s="36"/>
      <c r="B185" s="170"/>
      <c r="C185" s="171" t="s">
        <v>254</v>
      </c>
      <c r="D185" s="171" t="s">
        <v>126</v>
      </c>
      <c r="E185" s="172" t="s">
        <v>255</v>
      </c>
      <c r="F185" s="173" t="s">
        <v>256</v>
      </c>
      <c r="G185" s="174" t="s">
        <v>174</v>
      </c>
      <c r="H185" s="175">
        <v>502.69999999999999</v>
      </c>
      <c r="I185" s="176"/>
      <c r="J185" s="177">
        <f>ROUND(I185*H185,2)</f>
        <v>0</v>
      </c>
      <c r="K185" s="178"/>
      <c r="L185" s="37"/>
      <c r="M185" s="179" t="s">
        <v>1</v>
      </c>
      <c r="N185" s="180" t="s">
        <v>41</v>
      </c>
      <c r="O185" s="75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130</v>
      </c>
      <c r="AT185" s="183" t="s">
        <v>126</v>
      </c>
      <c r="AU185" s="183" t="s">
        <v>85</v>
      </c>
      <c r="AY185" s="17" t="s">
        <v>124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14</v>
      </c>
      <c r="BK185" s="184">
        <f>ROUND(I185*H185,2)</f>
        <v>0</v>
      </c>
      <c r="BL185" s="17" t="s">
        <v>130</v>
      </c>
      <c r="BM185" s="183" t="s">
        <v>257</v>
      </c>
    </row>
    <row r="186" s="13" customFormat="1">
      <c r="A186" s="13"/>
      <c r="B186" s="185"/>
      <c r="C186" s="13"/>
      <c r="D186" s="186" t="s">
        <v>165</v>
      </c>
      <c r="E186" s="187" t="s">
        <v>1</v>
      </c>
      <c r="F186" s="188" t="s">
        <v>258</v>
      </c>
      <c r="G186" s="13"/>
      <c r="H186" s="189">
        <v>502.69999999999999</v>
      </c>
      <c r="I186" s="190"/>
      <c r="J186" s="13"/>
      <c r="K186" s="13"/>
      <c r="L186" s="185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165</v>
      </c>
      <c r="AU186" s="187" t="s">
        <v>85</v>
      </c>
      <c r="AV186" s="13" t="s">
        <v>85</v>
      </c>
      <c r="AW186" s="13" t="s">
        <v>32</v>
      </c>
      <c r="AX186" s="13" t="s">
        <v>14</v>
      </c>
      <c r="AY186" s="187" t="s">
        <v>124</v>
      </c>
    </row>
    <row r="187" s="2" customFormat="1" ht="33" customHeight="1">
      <c r="A187" s="36"/>
      <c r="B187" s="170"/>
      <c r="C187" s="171" t="s">
        <v>259</v>
      </c>
      <c r="D187" s="171" t="s">
        <v>126</v>
      </c>
      <c r="E187" s="172" t="s">
        <v>260</v>
      </c>
      <c r="F187" s="173" t="s">
        <v>261</v>
      </c>
      <c r="G187" s="174" t="s">
        <v>174</v>
      </c>
      <c r="H187" s="175">
        <v>257.75</v>
      </c>
      <c r="I187" s="176"/>
      <c r="J187" s="177">
        <f>ROUND(I187*H187,2)</f>
        <v>0</v>
      </c>
      <c r="K187" s="178"/>
      <c r="L187" s="37"/>
      <c r="M187" s="179" t="s">
        <v>1</v>
      </c>
      <c r="N187" s="180" t="s">
        <v>41</v>
      </c>
      <c r="O187" s="75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3" t="s">
        <v>130</v>
      </c>
      <c r="AT187" s="183" t="s">
        <v>126</v>
      </c>
      <c r="AU187" s="183" t="s">
        <v>85</v>
      </c>
      <c r="AY187" s="17" t="s">
        <v>124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14</v>
      </c>
      <c r="BK187" s="184">
        <f>ROUND(I187*H187,2)</f>
        <v>0</v>
      </c>
      <c r="BL187" s="17" t="s">
        <v>130</v>
      </c>
      <c r="BM187" s="183" t="s">
        <v>262</v>
      </c>
    </row>
    <row r="188" s="13" customFormat="1">
      <c r="A188" s="13"/>
      <c r="B188" s="185"/>
      <c r="C188" s="13"/>
      <c r="D188" s="186" t="s">
        <v>165</v>
      </c>
      <c r="E188" s="187" t="s">
        <v>1</v>
      </c>
      <c r="F188" s="188" t="s">
        <v>263</v>
      </c>
      <c r="G188" s="13"/>
      <c r="H188" s="189">
        <v>257.75</v>
      </c>
      <c r="I188" s="190"/>
      <c r="J188" s="13"/>
      <c r="K188" s="13"/>
      <c r="L188" s="185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7" t="s">
        <v>165</v>
      </c>
      <c r="AU188" s="187" t="s">
        <v>85</v>
      </c>
      <c r="AV188" s="13" t="s">
        <v>85</v>
      </c>
      <c r="AW188" s="13" t="s">
        <v>32</v>
      </c>
      <c r="AX188" s="13" t="s">
        <v>14</v>
      </c>
      <c r="AY188" s="187" t="s">
        <v>124</v>
      </c>
    </row>
    <row r="189" s="2" customFormat="1" ht="24.15" customHeight="1">
      <c r="A189" s="36"/>
      <c r="B189" s="170"/>
      <c r="C189" s="171" t="s">
        <v>264</v>
      </c>
      <c r="D189" s="171" t="s">
        <v>126</v>
      </c>
      <c r="E189" s="172" t="s">
        <v>265</v>
      </c>
      <c r="F189" s="173" t="s">
        <v>266</v>
      </c>
      <c r="G189" s="174" t="s">
        <v>174</v>
      </c>
      <c r="H189" s="175">
        <v>502.69999999999999</v>
      </c>
      <c r="I189" s="176"/>
      <c r="J189" s="177">
        <f>ROUND(I189*H189,2)</f>
        <v>0</v>
      </c>
      <c r="K189" s="178"/>
      <c r="L189" s="37"/>
      <c r="M189" s="179" t="s">
        <v>1</v>
      </c>
      <c r="N189" s="180" t="s">
        <v>41</v>
      </c>
      <c r="O189" s="75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130</v>
      </c>
      <c r="AT189" s="183" t="s">
        <v>126</v>
      </c>
      <c r="AU189" s="183" t="s">
        <v>85</v>
      </c>
      <c r="AY189" s="17" t="s">
        <v>124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14</v>
      </c>
      <c r="BK189" s="184">
        <f>ROUND(I189*H189,2)</f>
        <v>0</v>
      </c>
      <c r="BL189" s="17" t="s">
        <v>130</v>
      </c>
      <c r="BM189" s="183" t="s">
        <v>267</v>
      </c>
    </row>
    <row r="190" s="13" customFormat="1">
      <c r="A190" s="13"/>
      <c r="B190" s="185"/>
      <c r="C190" s="13"/>
      <c r="D190" s="186" t="s">
        <v>165</v>
      </c>
      <c r="E190" s="187" t="s">
        <v>1</v>
      </c>
      <c r="F190" s="188" t="s">
        <v>268</v>
      </c>
      <c r="G190" s="13"/>
      <c r="H190" s="189">
        <v>502.69999999999999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165</v>
      </c>
      <c r="AU190" s="187" t="s">
        <v>85</v>
      </c>
      <c r="AV190" s="13" t="s">
        <v>85</v>
      </c>
      <c r="AW190" s="13" t="s">
        <v>32</v>
      </c>
      <c r="AX190" s="13" t="s">
        <v>14</v>
      </c>
      <c r="AY190" s="187" t="s">
        <v>124</v>
      </c>
    </row>
    <row r="191" s="2" customFormat="1" ht="16.5" customHeight="1">
      <c r="A191" s="36"/>
      <c r="B191" s="170"/>
      <c r="C191" s="171" t="s">
        <v>269</v>
      </c>
      <c r="D191" s="171" t="s">
        <v>126</v>
      </c>
      <c r="E191" s="172" t="s">
        <v>270</v>
      </c>
      <c r="F191" s="173" t="s">
        <v>271</v>
      </c>
      <c r="G191" s="174" t="s">
        <v>174</v>
      </c>
      <c r="H191" s="175">
        <v>502.69999999999999</v>
      </c>
      <c r="I191" s="176"/>
      <c r="J191" s="177">
        <f>ROUND(I191*H191,2)</f>
        <v>0</v>
      </c>
      <c r="K191" s="178"/>
      <c r="L191" s="37"/>
      <c r="M191" s="179" t="s">
        <v>1</v>
      </c>
      <c r="N191" s="180" t="s">
        <v>41</v>
      </c>
      <c r="O191" s="75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130</v>
      </c>
      <c r="AT191" s="183" t="s">
        <v>126</v>
      </c>
      <c r="AU191" s="183" t="s">
        <v>85</v>
      </c>
      <c r="AY191" s="17" t="s">
        <v>124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14</v>
      </c>
      <c r="BK191" s="184">
        <f>ROUND(I191*H191,2)</f>
        <v>0</v>
      </c>
      <c r="BL191" s="17" t="s">
        <v>130</v>
      </c>
      <c r="BM191" s="183" t="s">
        <v>272</v>
      </c>
    </row>
    <row r="192" s="13" customFormat="1">
      <c r="A192" s="13"/>
      <c r="B192" s="185"/>
      <c r="C192" s="13"/>
      <c r="D192" s="186" t="s">
        <v>165</v>
      </c>
      <c r="E192" s="187" t="s">
        <v>1</v>
      </c>
      <c r="F192" s="188" t="s">
        <v>268</v>
      </c>
      <c r="G192" s="13"/>
      <c r="H192" s="189">
        <v>502.69999999999999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165</v>
      </c>
      <c r="AU192" s="187" t="s">
        <v>85</v>
      </c>
      <c r="AV192" s="13" t="s">
        <v>85</v>
      </c>
      <c r="AW192" s="13" t="s">
        <v>32</v>
      </c>
      <c r="AX192" s="13" t="s">
        <v>14</v>
      </c>
      <c r="AY192" s="187" t="s">
        <v>124</v>
      </c>
    </row>
    <row r="193" s="2" customFormat="1" ht="24.15" customHeight="1">
      <c r="A193" s="36"/>
      <c r="B193" s="170"/>
      <c r="C193" s="171" t="s">
        <v>273</v>
      </c>
      <c r="D193" s="171" t="s">
        <v>126</v>
      </c>
      <c r="E193" s="172" t="s">
        <v>274</v>
      </c>
      <c r="F193" s="173" t="s">
        <v>275</v>
      </c>
      <c r="G193" s="174" t="s">
        <v>174</v>
      </c>
      <c r="H193" s="175">
        <v>394.19999999999999</v>
      </c>
      <c r="I193" s="176"/>
      <c r="J193" s="177">
        <f>ROUND(I193*H193,2)</f>
        <v>0</v>
      </c>
      <c r="K193" s="178"/>
      <c r="L193" s="37"/>
      <c r="M193" s="179" t="s">
        <v>1</v>
      </c>
      <c r="N193" s="180" t="s">
        <v>41</v>
      </c>
      <c r="O193" s="75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3" t="s">
        <v>130</v>
      </c>
      <c r="AT193" s="183" t="s">
        <v>126</v>
      </c>
      <c r="AU193" s="183" t="s">
        <v>85</v>
      </c>
      <c r="AY193" s="17" t="s">
        <v>124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14</v>
      </c>
      <c r="BK193" s="184">
        <f>ROUND(I193*H193,2)</f>
        <v>0</v>
      </c>
      <c r="BL193" s="17" t="s">
        <v>130</v>
      </c>
      <c r="BM193" s="183" t="s">
        <v>276</v>
      </c>
    </row>
    <row r="194" s="13" customFormat="1">
      <c r="A194" s="13"/>
      <c r="B194" s="185"/>
      <c r="C194" s="13"/>
      <c r="D194" s="186" t="s">
        <v>165</v>
      </c>
      <c r="E194" s="187" t="s">
        <v>1</v>
      </c>
      <c r="F194" s="188" t="s">
        <v>277</v>
      </c>
      <c r="G194" s="13"/>
      <c r="H194" s="189">
        <v>394.19999999999999</v>
      </c>
      <c r="I194" s="190"/>
      <c r="J194" s="13"/>
      <c r="K194" s="13"/>
      <c r="L194" s="185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165</v>
      </c>
      <c r="AU194" s="187" t="s">
        <v>85</v>
      </c>
      <c r="AV194" s="13" t="s">
        <v>85</v>
      </c>
      <c r="AW194" s="13" t="s">
        <v>32</v>
      </c>
      <c r="AX194" s="13" t="s">
        <v>14</v>
      </c>
      <c r="AY194" s="187" t="s">
        <v>124</v>
      </c>
    </row>
    <row r="195" s="2" customFormat="1" ht="16.5" customHeight="1">
      <c r="A195" s="36"/>
      <c r="B195" s="170"/>
      <c r="C195" s="202" t="s">
        <v>278</v>
      </c>
      <c r="D195" s="202" t="s">
        <v>279</v>
      </c>
      <c r="E195" s="203" t="s">
        <v>280</v>
      </c>
      <c r="F195" s="204" t="s">
        <v>281</v>
      </c>
      <c r="G195" s="205" t="s">
        <v>282</v>
      </c>
      <c r="H195" s="206">
        <v>326.63999999999999</v>
      </c>
      <c r="I195" s="207"/>
      <c r="J195" s="208">
        <f>ROUND(I195*H195,2)</f>
        <v>0</v>
      </c>
      <c r="K195" s="209"/>
      <c r="L195" s="210"/>
      <c r="M195" s="211" t="s">
        <v>1</v>
      </c>
      <c r="N195" s="212" t="s">
        <v>41</v>
      </c>
      <c r="O195" s="75"/>
      <c r="P195" s="181">
        <f>O195*H195</f>
        <v>0</v>
      </c>
      <c r="Q195" s="181">
        <v>1</v>
      </c>
      <c r="R195" s="181">
        <f>Q195*H195</f>
        <v>326.63999999999999</v>
      </c>
      <c r="S195" s="181">
        <v>0</v>
      </c>
      <c r="T195" s="18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3" t="s">
        <v>157</v>
      </c>
      <c r="AT195" s="183" t="s">
        <v>279</v>
      </c>
      <c r="AU195" s="183" t="s">
        <v>85</v>
      </c>
      <c r="AY195" s="17" t="s">
        <v>124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14</v>
      </c>
      <c r="BK195" s="184">
        <f>ROUND(I195*H195,2)</f>
        <v>0</v>
      </c>
      <c r="BL195" s="17" t="s">
        <v>130</v>
      </c>
      <c r="BM195" s="183" t="s">
        <v>283</v>
      </c>
    </row>
    <row r="196" s="13" customFormat="1">
      <c r="A196" s="13"/>
      <c r="B196" s="185"/>
      <c r="C196" s="13"/>
      <c r="D196" s="186" t="s">
        <v>165</v>
      </c>
      <c r="E196" s="187" t="s">
        <v>1</v>
      </c>
      <c r="F196" s="188" t="s">
        <v>284</v>
      </c>
      <c r="G196" s="13"/>
      <c r="H196" s="189">
        <v>110.31999999999999</v>
      </c>
      <c r="I196" s="190"/>
      <c r="J196" s="13"/>
      <c r="K196" s="13"/>
      <c r="L196" s="185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165</v>
      </c>
      <c r="AU196" s="187" t="s">
        <v>85</v>
      </c>
      <c r="AV196" s="13" t="s">
        <v>85</v>
      </c>
      <c r="AW196" s="13" t="s">
        <v>32</v>
      </c>
      <c r="AX196" s="13" t="s">
        <v>76</v>
      </c>
      <c r="AY196" s="187" t="s">
        <v>124</v>
      </c>
    </row>
    <row r="197" s="13" customFormat="1">
      <c r="A197" s="13"/>
      <c r="B197" s="185"/>
      <c r="C197" s="13"/>
      <c r="D197" s="186" t="s">
        <v>165</v>
      </c>
      <c r="E197" s="187" t="s">
        <v>1</v>
      </c>
      <c r="F197" s="188" t="s">
        <v>285</v>
      </c>
      <c r="G197" s="13"/>
      <c r="H197" s="189">
        <v>24</v>
      </c>
      <c r="I197" s="190"/>
      <c r="J197" s="13"/>
      <c r="K197" s="13"/>
      <c r="L197" s="185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165</v>
      </c>
      <c r="AU197" s="187" t="s">
        <v>85</v>
      </c>
      <c r="AV197" s="13" t="s">
        <v>85</v>
      </c>
      <c r="AW197" s="13" t="s">
        <v>32</v>
      </c>
      <c r="AX197" s="13" t="s">
        <v>76</v>
      </c>
      <c r="AY197" s="187" t="s">
        <v>124</v>
      </c>
    </row>
    <row r="198" s="13" customFormat="1">
      <c r="A198" s="13"/>
      <c r="B198" s="185"/>
      <c r="C198" s="13"/>
      <c r="D198" s="186" t="s">
        <v>165</v>
      </c>
      <c r="E198" s="187" t="s">
        <v>1</v>
      </c>
      <c r="F198" s="188" t="s">
        <v>286</v>
      </c>
      <c r="G198" s="13"/>
      <c r="H198" s="189">
        <v>18</v>
      </c>
      <c r="I198" s="190"/>
      <c r="J198" s="13"/>
      <c r="K198" s="13"/>
      <c r="L198" s="185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7" t="s">
        <v>165</v>
      </c>
      <c r="AU198" s="187" t="s">
        <v>85</v>
      </c>
      <c r="AV198" s="13" t="s">
        <v>85</v>
      </c>
      <c r="AW198" s="13" t="s">
        <v>32</v>
      </c>
      <c r="AX198" s="13" t="s">
        <v>76</v>
      </c>
      <c r="AY198" s="187" t="s">
        <v>124</v>
      </c>
    </row>
    <row r="199" s="13" customFormat="1">
      <c r="A199" s="13"/>
      <c r="B199" s="185"/>
      <c r="C199" s="13"/>
      <c r="D199" s="186" t="s">
        <v>165</v>
      </c>
      <c r="E199" s="187" t="s">
        <v>1</v>
      </c>
      <c r="F199" s="188" t="s">
        <v>287</v>
      </c>
      <c r="G199" s="13"/>
      <c r="H199" s="189">
        <v>11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165</v>
      </c>
      <c r="AU199" s="187" t="s">
        <v>85</v>
      </c>
      <c r="AV199" s="13" t="s">
        <v>85</v>
      </c>
      <c r="AW199" s="13" t="s">
        <v>32</v>
      </c>
      <c r="AX199" s="13" t="s">
        <v>76</v>
      </c>
      <c r="AY199" s="187" t="s">
        <v>124</v>
      </c>
    </row>
    <row r="200" s="14" customFormat="1">
      <c r="A200" s="14"/>
      <c r="B200" s="194"/>
      <c r="C200" s="14"/>
      <c r="D200" s="186" t="s">
        <v>165</v>
      </c>
      <c r="E200" s="195" t="s">
        <v>1</v>
      </c>
      <c r="F200" s="196" t="s">
        <v>170</v>
      </c>
      <c r="G200" s="14"/>
      <c r="H200" s="197">
        <v>163.31999999999999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165</v>
      </c>
      <c r="AU200" s="195" t="s">
        <v>85</v>
      </c>
      <c r="AV200" s="14" t="s">
        <v>130</v>
      </c>
      <c r="AW200" s="14" t="s">
        <v>32</v>
      </c>
      <c r="AX200" s="14" t="s">
        <v>76</v>
      </c>
      <c r="AY200" s="195" t="s">
        <v>124</v>
      </c>
    </row>
    <row r="201" s="13" customFormat="1">
      <c r="A201" s="13"/>
      <c r="B201" s="185"/>
      <c r="C201" s="13"/>
      <c r="D201" s="186" t="s">
        <v>165</v>
      </c>
      <c r="E201" s="187" t="s">
        <v>1</v>
      </c>
      <c r="F201" s="188" t="s">
        <v>288</v>
      </c>
      <c r="G201" s="13"/>
      <c r="H201" s="189">
        <v>326.63999999999999</v>
      </c>
      <c r="I201" s="190"/>
      <c r="J201" s="13"/>
      <c r="K201" s="13"/>
      <c r="L201" s="185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165</v>
      </c>
      <c r="AU201" s="187" t="s">
        <v>85</v>
      </c>
      <c r="AV201" s="13" t="s">
        <v>85</v>
      </c>
      <c r="AW201" s="13" t="s">
        <v>32</v>
      </c>
      <c r="AX201" s="13" t="s">
        <v>14</v>
      </c>
      <c r="AY201" s="187" t="s">
        <v>124</v>
      </c>
    </row>
    <row r="202" s="2" customFormat="1" ht="24.15" customHeight="1">
      <c r="A202" s="36"/>
      <c r="B202" s="170"/>
      <c r="C202" s="171" t="s">
        <v>289</v>
      </c>
      <c r="D202" s="171" t="s">
        <v>126</v>
      </c>
      <c r="E202" s="172" t="s">
        <v>290</v>
      </c>
      <c r="F202" s="173" t="s">
        <v>291</v>
      </c>
      <c r="G202" s="174" t="s">
        <v>174</v>
      </c>
      <c r="H202" s="175">
        <v>54.25</v>
      </c>
      <c r="I202" s="176"/>
      <c r="J202" s="177">
        <f>ROUND(I202*H202,2)</f>
        <v>0</v>
      </c>
      <c r="K202" s="178"/>
      <c r="L202" s="37"/>
      <c r="M202" s="179" t="s">
        <v>1</v>
      </c>
      <c r="N202" s="180" t="s">
        <v>41</v>
      </c>
      <c r="O202" s="75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3" t="s">
        <v>130</v>
      </c>
      <c r="AT202" s="183" t="s">
        <v>126</v>
      </c>
      <c r="AU202" s="183" t="s">
        <v>85</v>
      </c>
      <c r="AY202" s="17" t="s">
        <v>124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7" t="s">
        <v>14</v>
      </c>
      <c r="BK202" s="184">
        <f>ROUND(I202*H202,2)</f>
        <v>0</v>
      </c>
      <c r="BL202" s="17" t="s">
        <v>130</v>
      </c>
      <c r="BM202" s="183" t="s">
        <v>292</v>
      </c>
    </row>
    <row r="203" s="13" customFormat="1">
      <c r="A203" s="13"/>
      <c r="B203" s="185"/>
      <c r="C203" s="13"/>
      <c r="D203" s="186" t="s">
        <v>165</v>
      </c>
      <c r="E203" s="187" t="s">
        <v>1</v>
      </c>
      <c r="F203" s="188" t="s">
        <v>293</v>
      </c>
      <c r="G203" s="13"/>
      <c r="H203" s="189">
        <v>78.799999999999997</v>
      </c>
      <c r="I203" s="190"/>
      <c r="J203" s="13"/>
      <c r="K203" s="13"/>
      <c r="L203" s="185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7" t="s">
        <v>165</v>
      </c>
      <c r="AU203" s="187" t="s">
        <v>85</v>
      </c>
      <c r="AV203" s="13" t="s">
        <v>85</v>
      </c>
      <c r="AW203" s="13" t="s">
        <v>32</v>
      </c>
      <c r="AX203" s="13" t="s">
        <v>76</v>
      </c>
      <c r="AY203" s="187" t="s">
        <v>124</v>
      </c>
    </row>
    <row r="204" s="13" customFormat="1">
      <c r="A204" s="13"/>
      <c r="B204" s="185"/>
      <c r="C204" s="13"/>
      <c r="D204" s="186" t="s">
        <v>165</v>
      </c>
      <c r="E204" s="187" t="s">
        <v>1</v>
      </c>
      <c r="F204" s="188" t="s">
        <v>294</v>
      </c>
      <c r="G204" s="13"/>
      <c r="H204" s="189">
        <v>3.2000000000000002</v>
      </c>
      <c r="I204" s="190"/>
      <c r="J204" s="13"/>
      <c r="K204" s="13"/>
      <c r="L204" s="185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165</v>
      </c>
      <c r="AU204" s="187" t="s">
        <v>85</v>
      </c>
      <c r="AV204" s="13" t="s">
        <v>85</v>
      </c>
      <c r="AW204" s="13" t="s">
        <v>32</v>
      </c>
      <c r="AX204" s="13" t="s">
        <v>76</v>
      </c>
      <c r="AY204" s="187" t="s">
        <v>124</v>
      </c>
    </row>
    <row r="205" s="13" customFormat="1">
      <c r="A205" s="13"/>
      <c r="B205" s="185"/>
      <c r="C205" s="13"/>
      <c r="D205" s="186" t="s">
        <v>165</v>
      </c>
      <c r="E205" s="187" t="s">
        <v>1</v>
      </c>
      <c r="F205" s="188" t="s">
        <v>295</v>
      </c>
      <c r="G205" s="13"/>
      <c r="H205" s="189">
        <v>12</v>
      </c>
      <c r="I205" s="190"/>
      <c r="J205" s="13"/>
      <c r="K205" s="13"/>
      <c r="L205" s="185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7" t="s">
        <v>165</v>
      </c>
      <c r="AU205" s="187" t="s">
        <v>85</v>
      </c>
      <c r="AV205" s="13" t="s">
        <v>85</v>
      </c>
      <c r="AW205" s="13" t="s">
        <v>32</v>
      </c>
      <c r="AX205" s="13" t="s">
        <v>76</v>
      </c>
      <c r="AY205" s="187" t="s">
        <v>124</v>
      </c>
    </row>
    <row r="206" s="13" customFormat="1">
      <c r="A206" s="13"/>
      <c r="B206" s="185"/>
      <c r="C206" s="13"/>
      <c r="D206" s="186" t="s">
        <v>165</v>
      </c>
      <c r="E206" s="187" t="s">
        <v>1</v>
      </c>
      <c r="F206" s="188" t="s">
        <v>296</v>
      </c>
      <c r="G206" s="13"/>
      <c r="H206" s="189">
        <v>5.5</v>
      </c>
      <c r="I206" s="190"/>
      <c r="J206" s="13"/>
      <c r="K206" s="13"/>
      <c r="L206" s="185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7" t="s">
        <v>165</v>
      </c>
      <c r="AU206" s="187" t="s">
        <v>85</v>
      </c>
      <c r="AV206" s="13" t="s">
        <v>85</v>
      </c>
      <c r="AW206" s="13" t="s">
        <v>32</v>
      </c>
      <c r="AX206" s="13" t="s">
        <v>76</v>
      </c>
      <c r="AY206" s="187" t="s">
        <v>124</v>
      </c>
    </row>
    <row r="207" s="13" customFormat="1">
      <c r="A207" s="13"/>
      <c r="B207" s="185"/>
      <c r="C207" s="13"/>
      <c r="D207" s="186" t="s">
        <v>165</v>
      </c>
      <c r="E207" s="187" t="s">
        <v>1</v>
      </c>
      <c r="F207" s="188" t="s">
        <v>297</v>
      </c>
      <c r="G207" s="13"/>
      <c r="H207" s="189">
        <v>9</v>
      </c>
      <c r="I207" s="190"/>
      <c r="J207" s="13"/>
      <c r="K207" s="13"/>
      <c r="L207" s="185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165</v>
      </c>
      <c r="AU207" s="187" t="s">
        <v>85</v>
      </c>
      <c r="AV207" s="13" t="s">
        <v>85</v>
      </c>
      <c r="AW207" s="13" t="s">
        <v>32</v>
      </c>
      <c r="AX207" s="13" t="s">
        <v>76</v>
      </c>
      <c r="AY207" s="187" t="s">
        <v>124</v>
      </c>
    </row>
    <row r="208" s="14" customFormat="1">
      <c r="A208" s="14"/>
      <c r="B208" s="194"/>
      <c r="C208" s="14"/>
      <c r="D208" s="186" t="s">
        <v>165</v>
      </c>
      <c r="E208" s="195" t="s">
        <v>1</v>
      </c>
      <c r="F208" s="196" t="s">
        <v>170</v>
      </c>
      <c r="G208" s="14"/>
      <c r="H208" s="197">
        <v>108.5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165</v>
      </c>
      <c r="AU208" s="195" t="s">
        <v>85</v>
      </c>
      <c r="AV208" s="14" t="s">
        <v>130</v>
      </c>
      <c r="AW208" s="14" t="s">
        <v>32</v>
      </c>
      <c r="AX208" s="14" t="s">
        <v>76</v>
      </c>
      <c r="AY208" s="195" t="s">
        <v>124</v>
      </c>
    </row>
    <row r="209" s="13" customFormat="1">
      <c r="A209" s="13"/>
      <c r="B209" s="185"/>
      <c r="C209" s="13"/>
      <c r="D209" s="186" t="s">
        <v>165</v>
      </c>
      <c r="E209" s="187" t="s">
        <v>1</v>
      </c>
      <c r="F209" s="188" t="s">
        <v>298</v>
      </c>
      <c r="G209" s="13"/>
      <c r="H209" s="189">
        <v>54.25</v>
      </c>
      <c r="I209" s="190"/>
      <c r="J209" s="13"/>
      <c r="K209" s="13"/>
      <c r="L209" s="185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165</v>
      </c>
      <c r="AU209" s="187" t="s">
        <v>85</v>
      </c>
      <c r="AV209" s="13" t="s">
        <v>85</v>
      </c>
      <c r="AW209" s="13" t="s">
        <v>32</v>
      </c>
      <c r="AX209" s="13" t="s">
        <v>14</v>
      </c>
      <c r="AY209" s="187" t="s">
        <v>124</v>
      </c>
    </row>
    <row r="210" s="2" customFormat="1" ht="24.15" customHeight="1">
      <c r="A210" s="36"/>
      <c r="B210" s="170"/>
      <c r="C210" s="171" t="s">
        <v>299</v>
      </c>
      <c r="D210" s="171" t="s">
        <v>126</v>
      </c>
      <c r="E210" s="172" t="s">
        <v>300</v>
      </c>
      <c r="F210" s="173" t="s">
        <v>301</v>
      </c>
      <c r="G210" s="174" t="s">
        <v>174</v>
      </c>
      <c r="H210" s="175">
        <v>54.25</v>
      </c>
      <c r="I210" s="176"/>
      <c r="J210" s="177">
        <f>ROUND(I210*H210,2)</f>
        <v>0</v>
      </c>
      <c r="K210" s="178"/>
      <c r="L210" s="37"/>
      <c r="M210" s="179" t="s">
        <v>1</v>
      </c>
      <c r="N210" s="180" t="s">
        <v>41</v>
      </c>
      <c r="O210" s="75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3" t="s">
        <v>130</v>
      </c>
      <c r="AT210" s="183" t="s">
        <v>126</v>
      </c>
      <c r="AU210" s="183" t="s">
        <v>85</v>
      </c>
      <c r="AY210" s="17" t="s">
        <v>124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14</v>
      </c>
      <c r="BK210" s="184">
        <f>ROUND(I210*H210,2)</f>
        <v>0</v>
      </c>
      <c r="BL210" s="17" t="s">
        <v>130</v>
      </c>
      <c r="BM210" s="183" t="s">
        <v>302</v>
      </c>
    </row>
    <row r="211" s="13" customFormat="1">
      <c r="A211" s="13"/>
      <c r="B211" s="185"/>
      <c r="C211" s="13"/>
      <c r="D211" s="186" t="s">
        <v>165</v>
      </c>
      <c r="E211" s="187" t="s">
        <v>1</v>
      </c>
      <c r="F211" s="188" t="s">
        <v>298</v>
      </c>
      <c r="G211" s="13"/>
      <c r="H211" s="189">
        <v>54.25</v>
      </c>
      <c r="I211" s="190"/>
      <c r="J211" s="13"/>
      <c r="K211" s="13"/>
      <c r="L211" s="185"/>
      <c r="M211" s="191"/>
      <c r="N211" s="192"/>
      <c r="O211" s="192"/>
      <c r="P211" s="192"/>
      <c r="Q211" s="192"/>
      <c r="R211" s="192"/>
      <c r="S211" s="192"/>
      <c r="T211" s="19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7" t="s">
        <v>165</v>
      </c>
      <c r="AU211" s="187" t="s">
        <v>85</v>
      </c>
      <c r="AV211" s="13" t="s">
        <v>85</v>
      </c>
      <c r="AW211" s="13" t="s">
        <v>32</v>
      </c>
      <c r="AX211" s="13" t="s">
        <v>14</v>
      </c>
      <c r="AY211" s="187" t="s">
        <v>124</v>
      </c>
    </row>
    <row r="212" s="2" customFormat="1" ht="16.5" customHeight="1">
      <c r="A212" s="36"/>
      <c r="B212" s="170"/>
      <c r="C212" s="202" t="s">
        <v>303</v>
      </c>
      <c r="D212" s="202" t="s">
        <v>279</v>
      </c>
      <c r="E212" s="203" t="s">
        <v>304</v>
      </c>
      <c r="F212" s="204" t="s">
        <v>305</v>
      </c>
      <c r="G212" s="205" t="s">
        <v>282</v>
      </c>
      <c r="H212" s="206">
        <v>217</v>
      </c>
      <c r="I212" s="207"/>
      <c r="J212" s="208">
        <f>ROUND(I212*H212,2)</f>
        <v>0</v>
      </c>
      <c r="K212" s="209"/>
      <c r="L212" s="210"/>
      <c r="M212" s="211" t="s">
        <v>1</v>
      </c>
      <c r="N212" s="212" t="s">
        <v>41</v>
      </c>
      <c r="O212" s="75"/>
      <c r="P212" s="181">
        <f>O212*H212</f>
        <v>0</v>
      </c>
      <c r="Q212" s="181">
        <v>1</v>
      </c>
      <c r="R212" s="181">
        <f>Q212*H212</f>
        <v>217</v>
      </c>
      <c r="S212" s="181">
        <v>0</v>
      </c>
      <c r="T212" s="18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3" t="s">
        <v>157</v>
      </c>
      <c r="AT212" s="183" t="s">
        <v>279</v>
      </c>
      <c r="AU212" s="183" t="s">
        <v>85</v>
      </c>
      <c r="AY212" s="17" t="s">
        <v>124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7" t="s">
        <v>14</v>
      </c>
      <c r="BK212" s="184">
        <f>ROUND(I212*H212,2)</f>
        <v>0</v>
      </c>
      <c r="BL212" s="17" t="s">
        <v>130</v>
      </c>
      <c r="BM212" s="183" t="s">
        <v>306</v>
      </c>
    </row>
    <row r="213" s="13" customFormat="1">
      <c r="A213" s="13"/>
      <c r="B213" s="185"/>
      <c r="C213" s="13"/>
      <c r="D213" s="186" t="s">
        <v>165</v>
      </c>
      <c r="E213" s="187" t="s">
        <v>1</v>
      </c>
      <c r="F213" s="188" t="s">
        <v>307</v>
      </c>
      <c r="G213" s="13"/>
      <c r="H213" s="189">
        <v>217</v>
      </c>
      <c r="I213" s="190"/>
      <c r="J213" s="13"/>
      <c r="K213" s="13"/>
      <c r="L213" s="185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7" t="s">
        <v>165</v>
      </c>
      <c r="AU213" s="187" t="s">
        <v>85</v>
      </c>
      <c r="AV213" s="13" t="s">
        <v>85</v>
      </c>
      <c r="AW213" s="13" t="s">
        <v>32</v>
      </c>
      <c r="AX213" s="13" t="s">
        <v>14</v>
      </c>
      <c r="AY213" s="187" t="s">
        <v>124</v>
      </c>
    </row>
    <row r="214" s="2" customFormat="1" ht="24.15" customHeight="1">
      <c r="A214" s="36"/>
      <c r="B214" s="170"/>
      <c r="C214" s="171" t="s">
        <v>308</v>
      </c>
      <c r="D214" s="171" t="s">
        <v>126</v>
      </c>
      <c r="E214" s="172" t="s">
        <v>309</v>
      </c>
      <c r="F214" s="173" t="s">
        <v>310</v>
      </c>
      <c r="G214" s="174" t="s">
        <v>147</v>
      </c>
      <c r="H214" s="175">
        <v>466.5</v>
      </c>
      <c r="I214" s="176"/>
      <c r="J214" s="177">
        <f>ROUND(I214*H214,2)</f>
        <v>0</v>
      </c>
      <c r="K214" s="178"/>
      <c r="L214" s="37"/>
      <c r="M214" s="179" t="s">
        <v>1</v>
      </c>
      <c r="N214" s="180" t="s">
        <v>41</v>
      </c>
      <c r="O214" s="75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3" t="s">
        <v>130</v>
      </c>
      <c r="AT214" s="183" t="s">
        <v>126</v>
      </c>
      <c r="AU214" s="183" t="s">
        <v>85</v>
      </c>
      <c r="AY214" s="17" t="s">
        <v>124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7" t="s">
        <v>14</v>
      </c>
      <c r="BK214" s="184">
        <f>ROUND(I214*H214,2)</f>
        <v>0</v>
      </c>
      <c r="BL214" s="17" t="s">
        <v>130</v>
      </c>
      <c r="BM214" s="183" t="s">
        <v>311</v>
      </c>
    </row>
    <row r="215" s="13" customFormat="1">
      <c r="A215" s="13"/>
      <c r="B215" s="185"/>
      <c r="C215" s="13"/>
      <c r="D215" s="186" t="s">
        <v>165</v>
      </c>
      <c r="E215" s="187" t="s">
        <v>1</v>
      </c>
      <c r="F215" s="188" t="s">
        <v>312</v>
      </c>
      <c r="G215" s="13"/>
      <c r="H215" s="189">
        <v>414</v>
      </c>
      <c r="I215" s="190"/>
      <c r="J215" s="13"/>
      <c r="K215" s="13"/>
      <c r="L215" s="185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165</v>
      </c>
      <c r="AU215" s="187" t="s">
        <v>85</v>
      </c>
      <c r="AV215" s="13" t="s">
        <v>85</v>
      </c>
      <c r="AW215" s="13" t="s">
        <v>32</v>
      </c>
      <c r="AX215" s="13" t="s">
        <v>76</v>
      </c>
      <c r="AY215" s="187" t="s">
        <v>124</v>
      </c>
    </row>
    <row r="216" s="13" customFormat="1">
      <c r="A216" s="13"/>
      <c r="B216" s="185"/>
      <c r="C216" s="13"/>
      <c r="D216" s="186" t="s">
        <v>165</v>
      </c>
      <c r="E216" s="187" t="s">
        <v>1</v>
      </c>
      <c r="F216" s="188" t="s">
        <v>313</v>
      </c>
      <c r="G216" s="13"/>
      <c r="H216" s="189">
        <v>52.5</v>
      </c>
      <c r="I216" s="190"/>
      <c r="J216" s="13"/>
      <c r="K216" s="13"/>
      <c r="L216" s="185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165</v>
      </c>
      <c r="AU216" s="187" t="s">
        <v>85</v>
      </c>
      <c r="AV216" s="13" t="s">
        <v>85</v>
      </c>
      <c r="AW216" s="13" t="s">
        <v>32</v>
      </c>
      <c r="AX216" s="13" t="s">
        <v>76</v>
      </c>
      <c r="AY216" s="187" t="s">
        <v>124</v>
      </c>
    </row>
    <row r="217" s="14" customFormat="1">
      <c r="A217" s="14"/>
      <c r="B217" s="194"/>
      <c r="C217" s="14"/>
      <c r="D217" s="186" t="s">
        <v>165</v>
      </c>
      <c r="E217" s="195" t="s">
        <v>1</v>
      </c>
      <c r="F217" s="196" t="s">
        <v>170</v>
      </c>
      <c r="G217" s="14"/>
      <c r="H217" s="197">
        <v>466.5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165</v>
      </c>
      <c r="AU217" s="195" t="s">
        <v>85</v>
      </c>
      <c r="AV217" s="14" t="s">
        <v>130</v>
      </c>
      <c r="AW217" s="14" t="s">
        <v>32</v>
      </c>
      <c r="AX217" s="14" t="s">
        <v>14</v>
      </c>
      <c r="AY217" s="195" t="s">
        <v>124</v>
      </c>
    </row>
    <row r="218" s="2" customFormat="1" ht="24.15" customHeight="1">
      <c r="A218" s="36"/>
      <c r="B218" s="170"/>
      <c r="C218" s="171" t="s">
        <v>314</v>
      </c>
      <c r="D218" s="171" t="s">
        <v>126</v>
      </c>
      <c r="E218" s="172" t="s">
        <v>315</v>
      </c>
      <c r="F218" s="173" t="s">
        <v>316</v>
      </c>
      <c r="G218" s="174" t="s">
        <v>147</v>
      </c>
      <c r="H218" s="175">
        <v>270.75</v>
      </c>
      <c r="I218" s="176"/>
      <c r="J218" s="177">
        <f>ROUND(I218*H218,2)</f>
        <v>0</v>
      </c>
      <c r="K218" s="178"/>
      <c r="L218" s="37"/>
      <c r="M218" s="179" t="s">
        <v>1</v>
      </c>
      <c r="N218" s="180" t="s">
        <v>41</v>
      </c>
      <c r="O218" s="75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3" t="s">
        <v>130</v>
      </c>
      <c r="AT218" s="183" t="s">
        <v>126</v>
      </c>
      <c r="AU218" s="183" t="s">
        <v>85</v>
      </c>
      <c r="AY218" s="17" t="s">
        <v>124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7" t="s">
        <v>14</v>
      </c>
      <c r="BK218" s="184">
        <f>ROUND(I218*H218,2)</f>
        <v>0</v>
      </c>
      <c r="BL218" s="17" t="s">
        <v>130</v>
      </c>
      <c r="BM218" s="183" t="s">
        <v>317</v>
      </c>
    </row>
    <row r="219" s="13" customFormat="1">
      <c r="A219" s="13"/>
      <c r="B219" s="185"/>
      <c r="C219" s="13"/>
      <c r="D219" s="186" t="s">
        <v>165</v>
      </c>
      <c r="E219" s="187" t="s">
        <v>1</v>
      </c>
      <c r="F219" s="188" t="s">
        <v>318</v>
      </c>
      <c r="G219" s="13"/>
      <c r="H219" s="189">
        <v>197</v>
      </c>
      <c r="I219" s="190"/>
      <c r="J219" s="13"/>
      <c r="K219" s="13"/>
      <c r="L219" s="185"/>
      <c r="M219" s="191"/>
      <c r="N219" s="192"/>
      <c r="O219" s="192"/>
      <c r="P219" s="192"/>
      <c r="Q219" s="192"/>
      <c r="R219" s="192"/>
      <c r="S219" s="192"/>
      <c r="T219" s="19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7" t="s">
        <v>165</v>
      </c>
      <c r="AU219" s="187" t="s">
        <v>85</v>
      </c>
      <c r="AV219" s="13" t="s">
        <v>85</v>
      </c>
      <c r="AW219" s="13" t="s">
        <v>32</v>
      </c>
      <c r="AX219" s="13" t="s">
        <v>76</v>
      </c>
      <c r="AY219" s="187" t="s">
        <v>124</v>
      </c>
    </row>
    <row r="220" s="13" customFormat="1">
      <c r="A220" s="13"/>
      <c r="B220" s="185"/>
      <c r="C220" s="13"/>
      <c r="D220" s="186" t="s">
        <v>165</v>
      </c>
      <c r="E220" s="187" t="s">
        <v>1</v>
      </c>
      <c r="F220" s="188" t="s">
        <v>167</v>
      </c>
      <c r="G220" s="13"/>
      <c r="H220" s="189">
        <v>35</v>
      </c>
      <c r="I220" s="190"/>
      <c r="J220" s="13"/>
      <c r="K220" s="13"/>
      <c r="L220" s="185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165</v>
      </c>
      <c r="AU220" s="187" t="s">
        <v>85</v>
      </c>
      <c r="AV220" s="13" t="s">
        <v>85</v>
      </c>
      <c r="AW220" s="13" t="s">
        <v>32</v>
      </c>
      <c r="AX220" s="13" t="s">
        <v>76</v>
      </c>
      <c r="AY220" s="187" t="s">
        <v>124</v>
      </c>
    </row>
    <row r="221" s="13" customFormat="1">
      <c r="A221" s="13"/>
      <c r="B221" s="185"/>
      <c r="C221" s="13"/>
      <c r="D221" s="186" t="s">
        <v>165</v>
      </c>
      <c r="E221" s="187" t="s">
        <v>1</v>
      </c>
      <c r="F221" s="188" t="s">
        <v>168</v>
      </c>
      <c r="G221" s="13"/>
      <c r="H221" s="189">
        <v>23.75</v>
      </c>
      <c r="I221" s="190"/>
      <c r="J221" s="13"/>
      <c r="K221" s="13"/>
      <c r="L221" s="185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165</v>
      </c>
      <c r="AU221" s="187" t="s">
        <v>85</v>
      </c>
      <c r="AV221" s="13" t="s">
        <v>85</v>
      </c>
      <c r="AW221" s="13" t="s">
        <v>32</v>
      </c>
      <c r="AX221" s="13" t="s">
        <v>76</v>
      </c>
      <c r="AY221" s="187" t="s">
        <v>124</v>
      </c>
    </row>
    <row r="222" s="13" customFormat="1">
      <c r="A222" s="13"/>
      <c r="B222" s="185"/>
      <c r="C222" s="13"/>
      <c r="D222" s="186" t="s">
        <v>165</v>
      </c>
      <c r="E222" s="187" t="s">
        <v>1</v>
      </c>
      <c r="F222" s="188" t="s">
        <v>169</v>
      </c>
      <c r="G222" s="13"/>
      <c r="H222" s="189">
        <v>15</v>
      </c>
      <c r="I222" s="190"/>
      <c r="J222" s="13"/>
      <c r="K222" s="13"/>
      <c r="L222" s="185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165</v>
      </c>
      <c r="AU222" s="187" t="s">
        <v>85</v>
      </c>
      <c r="AV222" s="13" t="s">
        <v>85</v>
      </c>
      <c r="AW222" s="13" t="s">
        <v>32</v>
      </c>
      <c r="AX222" s="13" t="s">
        <v>76</v>
      </c>
      <c r="AY222" s="187" t="s">
        <v>124</v>
      </c>
    </row>
    <row r="223" s="14" customFormat="1">
      <c r="A223" s="14"/>
      <c r="B223" s="194"/>
      <c r="C223" s="14"/>
      <c r="D223" s="186" t="s">
        <v>165</v>
      </c>
      <c r="E223" s="195" t="s">
        <v>1</v>
      </c>
      <c r="F223" s="196" t="s">
        <v>170</v>
      </c>
      <c r="G223" s="14"/>
      <c r="H223" s="197">
        <v>270.75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165</v>
      </c>
      <c r="AU223" s="195" t="s">
        <v>85</v>
      </c>
      <c r="AV223" s="14" t="s">
        <v>130</v>
      </c>
      <c r="AW223" s="14" t="s">
        <v>32</v>
      </c>
      <c r="AX223" s="14" t="s">
        <v>14</v>
      </c>
      <c r="AY223" s="195" t="s">
        <v>124</v>
      </c>
    </row>
    <row r="224" s="2" customFormat="1" ht="24.15" customHeight="1">
      <c r="A224" s="36"/>
      <c r="B224" s="170"/>
      <c r="C224" s="171" t="s">
        <v>319</v>
      </c>
      <c r="D224" s="171" t="s">
        <v>126</v>
      </c>
      <c r="E224" s="172" t="s">
        <v>320</v>
      </c>
      <c r="F224" s="173" t="s">
        <v>321</v>
      </c>
      <c r="G224" s="174" t="s">
        <v>147</v>
      </c>
      <c r="H224" s="175">
        <v>270.75</v>
      </c>
      <c r="I224" s="176"/>
      <c r="J224" s="177">
        <f>ROUND(I224*H224,2)</f>
        <v>0</v>
      </c>
      <c r="K224" s="178"/>
      <c r="L224" s="37"/>
      <c r="M224" s="179" t="s">
        <v>1</v>
      </c>
      <c r="N224" s="180" t="s">
        <v>41</v>
      </c>
      <c r="O224" s="75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3" t="s">
        <v>130</v>
      </c>
      <c r="AT224" s="183" t="s">
        <v>126</v>
      </c>
      <c r="AU224" s="183" t="s">
        <v>85</v>
      </c>
      <c r="AY224" s="17" t="s">
        <v>124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7" t="s">
        <v>14</v>
      </c>
      <c r="BK224" s="184">
        <f>ROUND(I224*H224,2)</f>
        <v>0</v>
      </c>
      <c r="BL224" s="17" t="s">
        <v>130</v>
      </c>
      <c r="BM224" s="183" t="s">
        <v>322</v>
      </c>
    </row>
    <row r="225" s="2" customFormat="1" ht="16.5" customHeight="1">
      <c r="A225" s="36"/>
      <c r="B225" s="170"/>
      <c r="C225" s="202" t="s">
        <v>323</v>
      </c>
      <c r="D225" s="202" t="s">
        <v>279</v>
      </c>
      <c r="E225" s="203" t="s">
        <v>324</v>
      </c>
      <c r="F225" s="204" t="s">
        <v>325</v>
      </c>
      <c r="G225" s="205" t="s">
        <v>326</v>
      </c>
      <c r="H225" s="206">
        <v>13.538</v>
      </c>
      <c r="I225" s="207"/>
      <c r="J225" s="208">
        <f>ROUND(I225*H225,2)</f>
        <v>0</v>
      </c>
      <c r="K225" s="209"/>
      <c r="L225" s="210"/>
      <c r="M225" s="211" t="s">
        <v>1</v>
      </c>
      <c r="N225" s="212" t="s">
        <v>41</v>
      </c>
      <c r="O225" s="75"/>
      <c r="P225" s="181">
        <f>O225*H225</f>
        <v>0</v>
      </c>
      <c r="Q225" s="181">
        <v>0.001</v>
      </c>
      <c r="R225" s="181">
        <f>Q225*H225</f>
        <v>0.013538</v>
      </c>
      <c r="S225" s="181">
        <v>0</v>
      </c>
      <c r="T225" s="18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3" t="s">
        <v>157</v>
      </c>
      <c r="AT225" s="183" t="s">
        <v>279</v>
      </c>
      <c r="AU225" s="183" t="s">
        <v>85</v>
      </c>
      <c r="AY225" s="17" t="s">
        <v>124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7" t="s">
        <v>14</v>
      </c>
      <c r="BK225" s="184">
        <f>ROUND(I225*H225,2)</f>
        <v>0</v>
      </c>
      <c r="BL225" s="17" t="s">
        <v>130</v>
      </c>
      <c r="BM225" s="183" t="s">
        <v>327</v>
      </c>
    </row>
    <row r="226" s="13" customFormat="1">
      <c r="A226" s="13"/>
      <c r="B226" s="185"/>
      <c r="C226" s="13"/>
      <c r="D226" s="186" t="s">
        <v>165</v>
      </c>
      <c r="E226" s="187" t="s">
        <v>1</v>
      </c>
      <c r="F226" s="188" t="s">
        <v>328</v>
      </c>
      <c r="G226" s="13"/>
      <c r="H226" s="189">
        <v>13.538</v>
      </c>
      <c r="I226" s="190"/>
      <c r="J226" s="13"/>
      <c r="K226" s="13"/>
      <c r="L226" s="185"/>
      <c r="M226" s="191"/>
      <c r="N226" s="192"/>
      <c r="O226" s="192"/>
      <c r="P226" s="192"/>
      <c r="Q226" s="192"/>
      <c r="R226" s="192"/>
      <c r="S226" s="192"/>
      <c r="T226" s="19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7" t="s">
        <v>165</v>
      </c>
      <c r="AU226" s="187" t="s">
        <v>85</v>
      </c>
      <c r="AV226" s="13" t="s">
        <v>85</v>
      </c>
      <c r="AW226" s="13" t="s">
        <v>32</v>
      </c>
      <c r="AX226" s="13" t="s">
        <v>14</v>
      </c>
      <c r="AY226" s="187" t="s">
        <v>124</v>
      </c>
    </row>
    <row r="227" s="12" customFormat="1" ht="22.8" customHeight="1">
      <c r="A227" s="12"/>
      <c r="B227" s="157"/>
      <c r="C227" s="12"/>
      <c r="D227" s="158" t="s">
        <v>75</v>
      </c>
      <c r="E227" s="168" t="s">
        <v>157</v>
      </c>
      <c r="F227" s="168" t="s">
        <v>329</v>
      </c>
      <c r="G227" s="12"/>
      <c r="H227" s="12"/>
      <c r="I227" s="160"/>
      <c r="J227" s="169">
        <f>BK227</f>
        <v>0</v>
      </c>
      <c r="K227" s="12"/>
      <c r="L227" s="157"/>
      <c r="M227" s="162"/>
      <c r="N227" s="163"/>
      <c r="O227" s="163"/>
      <c r="P227" s="164">
        <f>SUM(P228:P231)</f>
        <v>0</v>
      </c>
      <c r="Q227" s="163"/>
      <c r="R227" s="164">
        <f>SUM(R228:R231)</f>
        <v>1.4265000000000001</v>
      </c>
      <c r="S227" s="163"/>
      <c r="T227" s="165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8" t="s">
        <v>14</v>
      </c>
      <c r="AT227" s="166" t="s">
        <v>75</v>
      </c>
      <c r="AU227" s="166" t="s">
        <v>14</v>
      </c>
      <c r="AY227" s="158" t="s">
        <v>124</v>
      </c>
      <c r="BK227" s="167">
        <f>SUM(BK228:BK231)</f>
        <v>0</v>
      </c>
    </row>
    <row r="228" s="2" customFormat="1" ht="16.5" customHeight="1">
      <c r="A228" s="36"/>
      <c r="B228" s="170"/>
      <c r="C228" s="171" t="s">
        <v>330</v>
      </c>
      <c r="D228" s="171" t="s">
        <v>126</v>
      </c>
      <c r="E228" s="172" t="s">
        <v>331</v>
      </c>
      <c r="F228" s="173" t="s">
        <v>332</v>
      </c>
      <c r="G228" s="174" t="s">
        <v>139</v>
      </c>
      <c r="H228" s="175">
        <v>215</v>
      </c>
      <c r="I228" s="176"/>
      <c r="J228" s="177">
        <f>ROUND(I228*H228,2)</f>
        <v>0</v>
      </c>
      <c r="K228" s="178"/>
      <c r="L228" s="37"/>
      <c r="M228" s="179" t="s">
        <v>1</v>
      </c>
      <c r="N228" s="180" t="s">
        <v>41</v>
      </c>
      <c r="O228" s="75"/>
      <c r="P228" s="181">
        <f>O228*H228</f>
        <v>0</v>
      </c>
      <c r="Q228" s="181">
        <v>0.00019000000000000001</v>
      </c>
      <c r="R228" s="181">
        <f>Q228*H228</f>
        <v>0.040850000000000004</v>
      </c>
      <c r="S228" s="181">
        <v>0</v>
      </c>
      <c r="T228" s="18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3" t="s">
        <v>130</v>
      </c>
      <c r="AT228" s="183" t="s">
        <v>126</v>
      </c>
      <c r="AU228" s="183" t="s">
        <v>85</v>
      </c>
      <c r="AY228" s="17" t="s">
        <v>124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7" t="s">
        <v>14</v>
      </c>
      <c r="BK228" s="184">
        <f>ROUND(I228*H228,2)</f>
        <v>0</v>
      </c>
      <c r="BL228" s="17" t="s">
        <v>130</v>
      </c>
      <c r="BM228" s="183" t="s">
        <v>333</v>
      </c>
    </row>
    <row r="229" s="2" customFormat="1" ht="21.75" customHeight="1">
      <c r="A229" s="36"/>
      <c r="B229" s="170"/>
      <c r="C229" s="171" t="s">
        <v>334</v>
      </c>
      <c r="D229" s="171" t="s">
        <v>126</v>
      </c>
      <c r="E229" s="172" t="s">
        <v>335</v>
      </c>
      <c r="F229" s="173" t="s">
        <v>336</v>
      </c>
      <c r="G229" s="174" t="s">
        <v>139</v>
      </c>
      <c r="H229" s="175">
        <v>210</v>
      </c>
      <c r="I229" s="176"/>
      <c r="J229" s="177">
        <f>ROUND(I229*H229,2)</f>
        <v>0</v>
      </c>
      <c r="K229" s="178"/>
      <c r="L229" s="37"/>
      <c r="M229" s="179" t="s">
        <v>1</v>
      </c>
      <c r="N229" s="180" t="s">
        <v>41</v>
      </c>
      <c r="O229" s="75"/>
      <c r="P229" s="181">
        <f>O229*H229</f>
        <v>0</v>
      </c>
      <c r="Q229" s="181">
        <v>6.9999999999999994E-05</v>
      </c>
      <c r="R229" s="181">
        <f>Q229*H229</f>
        <v>0.0147</v>
      </c>
      <c r="S229" s="181">
        <v>0</v>
      </c>
      <c r="T229" s="18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3" t="s">
        <v>130</v>
      </c>
      <c r="AT229" s="183" t="s">
        <v>126</v>
      </c>
      <c r="AU229" s="183" t="s">
        <v>85</v>
      </c>
      <c r="AY229" s="17" t="s">
        <v>124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7" t="s">
        <v>14</v>
      </c>
      <c r="BK229" s="184">
        <f>ROUND(I229*H229,2)</f>
        <v>0</v>
      </c>
      <c r="BL229" s="17" t="s">
        <v>130</v>
      </c>
      <c r="BM229" s="183" t="s">
        <v>337</v>
      </c>
    </row>
    <row r="230" s="2" customFormat="1" ht="24.15" customHeight="1">
      <c r="A230" s="36"/>
      <c r="B230" s="170"/>
      <c r="C230" s="171" t="s">
        <v>338</v>
      </c>
      <c r="D230" s="171" t="s">
        <v>126</v>
      </c>
      <c r="E230" s="172" t="s">
        <v>339</v>
      </c>
      <c r="F230" s="173" t="s">
        <v>340</v>
      </c>
      <c r="G230" s="174" t="s">
        <v>341</v>
      </c>
      <c r="H230" s="175">
        <v>5</v>
      </c>
      <c r="I230" s="176"/>
      <c r="J230" s="177">
        <f>ROUND(I230*H230,2)</f>
        <v>0</v>
      </c>
      <c r="K230" s="178"/>
      <c r="L230" s="37"/>
      <c r="M230" s="179" t="s">
        <v>1</v>
      </c>
      <c r="N230" s="180" t="s">
        <v>41</v>
      </c>
      <c r="O230" s="75"/>
      <c r="P230" s="181">
        <f>O230*H230</f>
        <v>0</v>
      </c>
      <c r="Q230" s="181">
        <v>0.010189999999999999</v>
      </c>
      <c r="R230" s="181">
        <f>Q230*H230</f>
        <v>0.050949999999999995</v>
      </c>
      <c r="S230" s="181">
        <v>0</v>
      </c>
      <c r="T230" s="18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3" t="s">
        <v>130</v>
      </c>
      <c r="AT230" s="183" t="s">
        <v>126</v>
      </c>
      <c r="AU230" s="183" t="s">
        <v>85</v>
      </c>
      <c r="AY230" s="17" t="s">
        <v>124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7" t="s">
        <v>14</v>
      </c>
      <c r="BK230" s="184">
        <f>ROUND(I230*H230,2)</f>
        <v>0</v>
      </c>
      <c r="BL230" s="17" t="s">
        <v>130</v>
      </c>
      <c r="BM230" s="183" t="s">
        <v>342</v>
      </c>
    </row>
    <row r="231" s="2" customFormat="1" ht="16.5" customHeight="1">
      <c r="A231" s="36"/>
      <c r="B231" s="170"/>
      <c r="C231" s="202" t="s">
        <v>343</v>
      </c>
      <c r="D231" s="202" t="s">
        <v>279</v>
      </c>
      <c r="E231" s="203" t="s">
        <v>344</v>
      </c>
      <c r="F231" s="204" t="s">
        <v>345</v>
      </c>
      <c r="G231" s="205" t="s">
        <v>341</v>
      </c>
      <c r="H231" s="206">
        <v>5</v>
      </c>
      <c r="I231" s="207"/>
      <c r="J231" s="208">
        <f>ROUND(I231*H231,2)</f>
        <v>0</v>
      </c>
      <c r="K231" s="209"/>
      <c r="L231" s="210"/>
      <c r="M231" s="211" t="s">
        <v>1</v>
      </c>
      <c r="N231" s="212" t="s">
        <v>41</v>
      </c>
      <c r="O231" s="75"/>
      <c r="P231" s="181">
        <f>O231*H231</f>
        <v>0</v>
      </c>
      <c r="Q231" s="181">
        <v>0.26400000000000001</v>
      </c>
      <c r="R231" s="181">
        <f>Q231*H231</f>
        <v>1.3200000000000001</v>
      </c>
      <c r="S231" s="181">
        <v>0</v>
      </c>
      <c r="T231" s="18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3" t="s">
        <v>157</v>
      </c>
      <c r="AT231" s="183" t="s">
        <v>279</v>
      </c>
      <c r="AU231" s="183" t="s">
        <v>85</v>
      </c>
      <c r="AY231" s="17" t="s">
        <v>124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7" t="s">
        <v>14</v>
      </c>
      <c r="BK231" s="184">
        <f>ROUND(I231*H231,2)</f>
        <v>0</v>
      </c>
      <c r="BL231" s="17" t="s">
        <v>130</v>
      </c>
      <c r="BM231" s="183" t="s">
        <v>346</v>
      </c>
    </row>
    <row r="232" s="12" customFormat="1" ht="22.8" customHeight="1">
      <c r="A232" s="12"/>
      <c r="B232" s="157"/>
      <c r="C232" s="12"/>
      <c r="D232" s="158" t="s">
        <v>75</v>
      </c>
      <c r="E232" s="168" t="s">
        <v>161</v>
      </c>
      <c r="F232" s="168" t="s">
        <v>347</v>
      </c>
      <c r="G232" s="12"/>
      <c r="H232" s="12"/>
      <c r="I232" s="160"/>
      <c r="J232" s="169">
        <f>BK232</f>
        <v>0</v>
      </c>
      <c r="K232" s="12"/>
      <c r="L232" s="157"/>
      <c r="M232" s="162"/>
      <c r="N232" s="163"/>
      <c r="O232" s="163"/>
      <c r="P232" s="164">
        <f>P233</f>
        <v>0</v>
      </c>
      <c r="Q232" s="163"/>
      <c r="R232" s="164">
        <f>R233</f>
        <v>3.9978400000000001</v>
      </c>
      <c r="S232" s="163"/>
      <c r="T232" s="165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8" t="s">
        <v>14</v>
      </c>
      <c r="AT232" s="166" t="s">
        <v>75</v>
      </c>
      <c r="AU232" s="166" t="s">
        <v>14</v>
      </c>
      <c r="AY232" s="158" t="s">
        <v>124</v>
      </c>
      <c r="BK232" s="167">
        <f>BK233</f>
        <v>0</v>
      </c>
    </row>
    <row r="233" s="2" customFormat="1" ht="33" customHeight="1">
      <c r="A233" s="36"/>
      <c r="B233" s="170"/>
      <c r="C233" s="171" t="s">
        <v>348</v>
      </c>
      <c r="D233" s="171" t="s">
        <v>126</v>
      </c>
      <c r="E233" s="172" t="s">
        <v>349</v>
      </c>
      <c r="F233" s="173" t="s">
        <v>350</v>
      </c>
      <c r="G233" s="174" t="s">
        <v>139</v>
      </c>
      <c r="H233" s="175">
        <v>8</v>
      </c>
      <c r="I233" s="176"/>
      <c r="J233" s="177">
        <f>ROUND(I233*H233,2)</f>
        <v>0</v>
      </c>
      <c r="K233" s="178"/>
      <c r="L233" s="37"/>
      <c r="M233" s="179" t="s">
        <v>1</v>
      </c>
      <c r="N233" s="180" t="s">
        <v>41</v>
      </c>
      <c r="O233" s="75"/>
      <c r="P233" s="181">
        <f>O233*H233</f>
        <v>0</v>
      </c>
      <c r="Q233" s="181">
        <v>0.49973000000000001</v>
      </c>
      <c r="R233" s="181">
        <f>Q233*H233</f>
        <v>3.9978400000000001</v>
      </c>
      <c r="S233" s="181">
        <v>0</v>
      </c>
      <c r="T233" s="18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3" t="s">
        <v>130</v>
      </c>
      <c r="AT233" s="183" t="s">
        <v>126</v>
      </c>
      <c r="AU233" s="183" t="s">
        <v>85</v>
      </c>
      <c r="AY233" s="17" t="s">
        <v>124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7" t="s">
        <v>14</v>
      </c>
      <c r="BK233" s="184">
        <f>ROUND(I233*H233,2)</f>
        <v>0</v>
      </c>
      <c r="BL233" s="17" t="s">
        <v>130</v>
      </c>
      <c r="BM233" s="183" t="s">
        <v>351</v>
      </c>
    </row>
    <row r="234" s="12" customFormat="1" ht="22.8" customHeight="1">
      <c r="A234" s="12"/>
      <c r="B234" s="157"/>
      <c r="C234" s="12"/>
      <c r="D234" s="158" t="s">
        <v>75</v>
      </c>
      <c r="E234" s="168" t="s">
        <v>352</v>
      </c>
      <c r="F234" s="168" t="s">
        <v>353</v>
      </c>
      <c r="G234" s="12"/>
      <c r="H234" s="12"/>
      <c r="I234" s="160"/>
      <c r="J234" s="169">
        <f>BK234</f>
        <v>0</v>
      </c>
      <c r="K234" s="12"/>
      <c r="L234" s="157"/>
      <c r="M234" s="162"/>
      <c r="N234" s="163"/>
      <c r="O234" s="163"/>
      <c r="P234" s="164">
        <f>P235</f>
        <v>0</v>
      </c>
      <c r="Q234" s="163"/>
      <c r="R234" s="164">
        <f>R235</f>
        <v>0</v>
      </c>
      <c r="S234" s="163"/>
      <c r="T234" s="165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8" t="s">
        <v>14</v>
      </c>
      <c r="AT234" s="166" t="s">
        <v>75</v>
      </c>
      <c r="AU234" s="166" t="s">
        <v>14</v>
      </c>
      <c r="AY234" s="158" t="s">
        <v>124</v>
      </c>
      <c r="BK234" s="167">
        <f>BK235</f>
        <v>0</v>
      </c>
    </row>
    <row r="235" s="2" customFormat="1" ht="33" customHeight="1">
      <c r="A235" s="36"/>
      <c r="B235" s="170"/>
      <c r="C235" s="171" t="s">
        <v>354</v>
      </c>
      <c r="D235" s="171" t="s">
        <v>126</v>
      </c>
      <c r="E235" s="172" t="s">
        <v>355</v>
      </c>
      <c r="F235" s="173" t="s">
        <v>356</v>
      </c>
      <c r="G235" s="174" t="s">
        <v>282</v>
      </c>
      <c r="H235" s="175">
        <v>551.26800000000003</v>
      </c>
      <c r="I235" s="176"/>
      <c r="J235" s="177">
        <f>ROUND(I235*H235,2)</f>
        <v>0</v>
      </c>
      <c r="K235" s="178"/>
      <c r="L235" s="37"/>
      <c r="M235" s="179" t="s">
        <v>1</v>
      </c>
      <c r="N235" s="180" t="s">
        <v>41</v>
      </c>
      <c r="O235" s="75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3" t="s">
        <v>130</v>
      </c>
      <c r="AT235" s="183" t="s">
        <v>126</v>
      </c>
      <c r="AU235" s="183" t="s">
        <v>85</v>
      </c>
      <c r="AY235" s="17" t="s">
        <v>124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7" t="s">
        <v>14</v>
      </c>
      <c r="BK235" s="184">
        <f>ROUND(I235*H235,2)</f>
        <v>0</v>
      </c>
      <c r="BL235" s="17" t="s">
        <v>130</v>
      </c>
      <c r="BM235" s="183" t="s">
        <v>357</v>
      </c>
    </row>
    <row r="236" s="12" customFormat="1" ht="25.92" customHeight="1">
      <c r="A236" s="12"/>
      <c r="B236" s="157"/>
      <c r="C236" s="12"/>
      <c r="D236" s="158" t="s">
        <v>75</v>
      </c>
      <c r="E236" s="159" t="s">
        <v>279</v>
      </c>
      <c r="F236" s="159" t="s">
        <v>358</v>
      </c>
      <c r="G236" s="12"/>
      <c r="H236" s="12"/>
      <c r="I236" s="160"/>
      <c r="J236" s="161">
        <f>BK236</f>
        <v>0</v>
      </c>
      <c r="K236" s="12"/>
      <c r="L236" s="157"/>
      <c r="M236" s="162"/>
      <c r="N236" s="163"/>
      <c r="O236" s="163"/>
      <c r="P236" s="164">
        <f>P237</f>
        <v>0</v>
      </c>
      <c r="Q236" s="163"/>
      <c r="R236" s="164">
        <f>R237</f>
        <v>0.039989999999999998</v>
      </c>
      <c r="S236" s="163"/>
      <c r="T236" s="165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8" t="s">
        <v>136</v>
      </c>
      <c r="AT236" s="166" t="s">
        <v>75</v>
      </c>
      <c r="AU236" s="166" t="s">
        <v>76</v>
      </c>
      <c r="AY236" s="158" t="s">
        <v>124</v>
      </c>
      <c r="BK236" s="167">
        <f>BK237</f>
        <v>0</v>
      </c>
    </row>
    <row r="237" s="12" customFormat="1" ht="22.8" customHeight="1">
      <c r="A237" s="12"/>
      <c r="B237" s="157"/>
      <c r="C237" s="12"/>
      <c r="D237" s="158" t="s">
        <v>75</v>
      </c>
      <c r="E237" s="168" t="s">
        <v>359</v>
      </c>
      <c r="F237" s="168" t="s">
        <v>360</v>
      </c>
      <c r="G237" s="12"/>
      <c r="H237" s="12"/>
      <c r="I237" s="160"/>
      <c r="J237" s="169">
        <f>BK237</f>
        <v>0</v>
      </c>
      <c r="K237" s="12"/>
      <c r="L237" s="157"/>
      <c r="M237" s="162"/>
      <c r="N237" s="163"/>
      <c r="O237" s="163"/>
      <c r="P237" s="164">
        <f>SUM(P238:P307)</f>
        <v>0</v>
      </c>
      <c r="Q237" s="163"/>
      <c r="R237" s="164">
        <f>SUM(R238:R307)</f>
        <v>0.039989999999999998</v>
      </c>
      <c r="S237" s="163"/>
      <c r="T237" s="165">
        <f>SUM(T238:T307)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8" t="s">
        <v>136</v>
      </c>
      <c r="AT237" s="166" t="s">
        <v>75</v>
      </c>
      <c r="AU237" s="166" t="s">
        <v>14</v>
      </c>
      <c r="AY237" s="158" t="s">
        <v>124</v>
      </c>
      <c r="BK237" s="167">
        <f>SUM(BK238:BK307)</f>
        <v>0</v>
      </c>
    </row>
    <row r="238" s="2" customFormat="1" ht="24.15" customHeight="1">
      <c r="A238" s="36"/>
      <c r="B238" s="170"/>
      <c r="C238" s="171" t="s">
        <v>361</v>
      </c>
      <c r="D238" s="171" t="s">
        <v>126</v>
      </c>
      <c r="E238" s="172" t="s">
        <v>362</v>
      </c>
      <c r="F238" s="173" t="s">
        <v>363</v>
      </c>
      <c r="G238" s="174" t="s">
        <v>139</v>
      </c>
      <c r="H238" s="175">
        <v>36</v>
      </c>
      <c r="I238" s="176"/>
      <c r="J238" s="177">
        <f>ROUND(I238*H238,2)</f>
        <v>0</v>
      </c>
      <c r="K238" s="178"/>
      <c r="L238" s="37"/>
      <c r="M238" s="179" t="s">
        <v>1</v>
      </c>
      <c r="N238" s="180" t="s">
        <v>41</v>
      </c>
      <c r="O238" s="75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3" t="s">
        <v>364</v>
      </c>
      <c r="AT238" s="183" t="s">
        <v>126</v>
      </c>
      <c r="AU238" s="183" t="s">
        <v>85</v>
      </c>
      <c r="AY238" s="17" t="s">
        <v>124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7" t="s">
        <v>14</v>
      </c>
      <c r="BK238" s="184">
        <f>ROUND(I238*H238,2)</f>
        <v>0</v>
      </c>
      <c r="BL238" s="17" t="s">
        <v>364</v>
      </c>
      <c r="BM238" s="183" t="s">
        <v>365</v>
      </c>
    </row>
    <row r="239" s="2" customFormat="1" ht="16.5" customHeight="1">
      <c r="A239" s="36"/>
      <c r="B239" s="170"/>
      <c r="C239" s="202" t="s">
        <v>366</v>
      </c>
      <c r="D239" s="202" t="s">
        <v>279</v>
      </c>
      <c r="E239" s="203" t="s">
        <v>367</v>
      </c>
      <c r="F239" s="204" t="s">
        <v>368</v>
      </c>
      <c r="G239" s="205" t="s">
        <v>139</v>
      </c>
      <c r="H239" s="206">
        <v>37.799999999999997</v>
      </c>
      <c r="I239" s="207"/>
      <c r="J239" s="208">
        <f>ROUND(I239*H239,2)</f>
        <v>0</v>
      </c>
      <c r="K239" s="209"/>
      <c r="L239" s="210"/>
      <c r="M239" s="211" t="s">
        <v>1</v>
      </c>
      <c r="N239" s="212" t="s">
        <v>41</v>
      </c>
      <c r="O239" s="75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3" t="s">
        <v>369</v>
      </c>
      <c r="AT239" s="183" t="s">
        <v>279</v>
      </c>
      <c r="AU239" s="183" t="s">
        <v>85</v>
      </c>
      <c r="AY239" s="17" t="s">
        <v>124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7" t="s">
        <v>14</v>
      </c>
      <c r="BK239" s="184">
        <f>ROUND(I239*H239,2)</f>
        <v>0</v>
      </c>
      <c r="BL239" s="17" t="s">
        <v>364</v>
      </c>
      <c r="BM239" s="183" t="s">
        <v>370</v>
      </c>
    </row>
    <row r="240" s="13" customFormat="1">
      <c r="A240" s="13"/>
      <c r="B240" s="185"/>
      <c r="C240" s="13"/>
      <c r="D240" s="186" t="s">
        <v>165</v>
      </c>
      <c r="E240" s="187" t="s">
        <v>1</v>
      </c>
      <c r="F240" s="188" t="s">
        <v>371</v>
      </c>
      <c r="G240" s="13"/>
      <c r="H240" s="189">
        <v>37.799999999999997</v>
      </c>
      <c r="I240" s="190"/>
      <c r="J240" s="13"/>
      <c r="K240" s="13"/>
      <c r="L240" s="185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7" t="s">
        <v>165</v>
      </c>
      <c r="AU240" s="187" t="s">
        <v>85</v>
      </c>
      <c r="AV240" s="13" t="s">
        <v>85</v>
      </c>
      <c r="AW240" s="13" t="s">
        <v>32</v>
      </c>
      <c r="AX240" s="13" t="s">
        <v>14</v>
      </c>
      <c r="AY240" s="187" t="s">
        <v>124</v>
      </c>
    </row>
    <row r="241" s="2" customFormat="1" ht="24.15" customHeight="1">
      <c r="A241" s="36"/>
      <c r="B241" s="170"/>
      <c r="C241" s="171" t="s">
        <v>372</v>
      </c>
      <c r="D241" s="171" t="s">
        <v>126</v>
      </c>
      <c r="E241" s="172" t="s">
        <v>373</v>
      </c>
      <c r="F241" s="173" t="s">
        <v>374</v>
      </c>
      <c r="G241" s="174" t="s">
        <v>139</v>
      </c>
      <c r="H241" s="175">
        <v>23</v>
      </c>
      <c r="I241" s="176"/>
      <c r="J241" s="177">
        <f>ROUND(I241*H241,2)</f>
        <v>0</v>
      </c>
      <c r="K241" s="178"/>
      <c r="L241" s="37"/>
      <c r="M241" s="179" t="s">
        <v>1</v>
      </c>
      <c r="N241" s="180" t="s">
        <v>41</v>
      </c>
      <c r="O241" s="75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3" t="s">
        <v>364</v>
      </c>
      <c r="AT241" s="183" t="s">
        <v>126</v>
      </c>
      <c r="AU241" s="183" t="s">
        <v>85</v>
      </c>
      <c r="AY241" s="17" t="s">
        <v>124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7" t="s">
        <v>14</v>
      </c>
      <c r="BK241" s="184">
        <f>ROUND(I241*H241,2)</f>
        <v>0</v>
      </c>
      <c r="BL241" s="17" t="s">
        <v>364</v>
      </c>
      <c r="BM241" s="183" t="s">
        <v>375</v>
      </c>
    </row>
    <row r="242" s="2" customFormat="1" ht="16.5" customHeight="1">
      <c r="A242" s="36"/>
      <c r="B242" s="170"/>
      <c r="C242" s="202" t="s">
        <v>376</v>
      </c>
      <c r="D242" s="202" t="s">
        <v>279</v>
      </c>
      <c r="E242" s="203" t="s">
        <v>377</v>
      </c>
      <c r="F242" s="204" t="s">
        <v>378</v>
      </c>
      <c r="G242" s="205" t="s">
        <v>139</v>
      </c>
      <c r="H242" s="206">
        <v>24.149999999999999</v>
      </c>
      <c r="I242" s="207"/>
      <c r="J242" s="208">
        <f>ROUND(I242*H242,2)</f>
        <v>0</v>
      </c>
      <c r="K242" s="209"/>
      <c r="L242" s="210"/>
      <c r="M242" s="211" t="s">
        <v>1</v>
      </c>
      <c r="N242" s="212" t="s">
        <v>41</v>
      </c>
      <c r="O242" s="75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3" t="s">
        <v>369</v>
      </c>
      <c r="AT242" s="183" t="s">
        <v>279</v>
      </c>
      <c r="AU242" s="183" t="s">
        <v>85</v>
      </c>
      <c r="AY242" s="17" t="s">
        <v>124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7" t="s">
        <v>14</v>
      </c>
      <c r="BK242" s="184">
        <f>ROUND(I242*H242,2)</f>
        <v>0</v>
      </c>
      <c r="BL242" s="17" t="s">
        <v>364</v>
      </c>
      <c r="BM242" s="183" t="s">
        <v>379</v>
      </c>
    </row>
    <row r="243" s="13" customFormat="1">
      <c r="A243" s="13"/>
      <c r="B243" s="185"/>
      <c r="C243" s="13"/>
      <c r="D243" s="186" t="s">
        <v>165</v>
      </c>
      <c r="E243" s="187" t="s">
        <v>1</v>
      </c>
      <c r="F243" s="188" t="s">
        <v>380</v>
      </c>
      <c r="G243" s="13"/>
      <c r="H243" s="189">
        <v>24.149999999999999</v>
      </c>
      <c r="I243" s="190"/>
      <c r="J243" s="13"/>
      <c r="K243" s="13"/>
      <c r="L243" s="185"/>
      <c r="M243" s="191"/>
      <c r="N243" s="192"/>
      <c r="O243" s="192"/>
      <c r="P243" s="192"/>
      <c r="Q243" s="192"/>
      <c r="R243" s="192"/>
      <c r="S243" s="192"/>
      <c r="T243" s="19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7" t="s">
        <v>165</v>
      </c>
      <c r="AU243" s="187" t="s">
        <v>85</v>
      </c>
      <c r="AV243" s="13" t="s">
        <v>85</v>
      </c>
      <c r="AW243" s="13" t="s">
        <v>32</v>
      </c>
      <c r="AX243" s="13" t="s">
        <v>14</v>
      </c>
      <c r="AY243" s="187" t="s">
        <v>124</v>
      </c>
    </row>
    <row r="244" s="2" customFormat="1" ht="24.15" customHeight="1">
      <c r="A244" s="36"/>
      <c r="B244" s="170"/>
      <c r="C244" s="171" t="s">
        <v>381</v>
      </c>
      <c r="D244" s="171" t="s">
        <v>126</v>
      </c>
      <c r="E244" s="172" t="s">
        <v>382</v>
      </c>
      <c r="F244" s="173" t="s">
        <v>383</v>
      </c>
      <c r="G244" s="174" t="s">
        <v>139</v>
      </c>
      <c r="H244" s="175">
        <v>161</v>
      </c>
      <c r="I244" s="176"/>
      <c r="J244" s="177">
        <f>ROUND(I244*H244,2)</f>
        <v>0</v>
      </c>
      <c r="K244" s="178"/>
      <c r="L244" s="37"/>
      <c r="M244" s="179" t="s">
        <v>1</v>
      </c>
      <c r="N244" s="180" t="s">
        <v>41</v>
      </c>
      <c r="O244" s="75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3" t="s">
        <v>364</v>
      </c>
      <c r="AT244" s="183" t="s">
        <v>126</v>
      </c>
      <c r="AU244" s="183" t="s">
        <v>85</v>
      </c>
      <c r="AY244" s="17" t="s">
        <v>124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7" t="s">
        <v>14</v>
      </c>
      <c r="BK244" s="184">
        <f>ROUND(I244*H244,2)</f>
        <v>0</v>
      </c>
      <c r="BL244" s="17" t="s">
        <v>364</v>
      </c>
      <c r="BM244" s="183" t="s">
        <v>384</v>
      </c>
    </row>
    <row r="245" s="13" customFormat="1">
      <c r="A245" s="13"/>
      <c r="B245" s="185"/>
      <c r="C245" s="13"/>
      <c r="D245" s="186" t="s">
        <v>165</v>
      </c>
      <c r="E245" s="187" t="s">
        <v>1</v>
      </c>
      <c r="F245" s="188" t="s">
        <v>385</v>
      </c>
      <c r="G245" s="13"/>
      <c r="H245" s="189">
        <v>161</v>
      </c>
      <c r="I245" s="190"/>
      <c r="J245" s="13"/>
      <c r="K245" s="13"/>
      <c r="L245" s="185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7" t="s">
        <v>165</v>
      </c>
      <c r="AU245" s="187" t="s">
        <v>85</v>
      </c>
      <c r="AV245" s="13" t="s">
        <v>85</v>
      </c>
      <c r="AW245" s="13" t="s">
        <v>32</v>
      </c>
      <c r="AX245" s="13" t="s">
        <v>14</v>
      </c>
      <c r="AY245" s="187" t="s">
        <v>124</v>
      </c>
    </row>
    <row r="246" s="2" customFormat="1" ht="16.5" customHeight="1">
      <c r="A246" s="36"/>
      <c r="B246" s="170"/>
      <c r="C246" s="202" t="s">
        <v>386</v>
      </c>
      <c r="D246" s="202" t="s">
        <v>279</v>
      </c>
      <c r="E246" s="203" t="s">
        <v>387</v>
      </c>
      <c r="F246" s="204" t="s">
        <v>388</v>
      </c>
      <c r="G246" s="205" t="s">
        <v>139</v>
      </c>
      <c r="H246" s="206">
        <v>169.05000000000001</v>
      </c>
      <c r="I246" s="207"/>
      <c r="J246" s="208">
        <f>ROUND(I246*H246,2)</f>
        <v>0</v>
      </c>
      <c r="K246" s="209"/>
      <c r="L246" s="210"/>
      <c r="M246" s="211" t="s">
        <v>1</v>
      </c>
      <c r="N246" s="212" t="s">
        <v>41</v>
      </c>
      <c r="O246" s="75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3" t="s">
        <v>369</v>
      </c>
      <c r="AT246" s="183" t="s">
        <v>279</v>
      </c>
      <c r="AU246" s="183" t="s">
        <v>85</v>
      </c>
      <c r="AY246" s="17" t="s">
        <v>124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7" t="s">
        <v>14</v>
      </c>
      <c r="BK246" s="184">
        <f>ROUND(I246*H246,2)</f>
        <v>0</v>
      </c>
      <c r="BL246" s="17" t="s">
        <v>364</v>
      </c>
      <c r="BM246" s="183" t="s">
        <v>389</v>
      </c>
    </row>
    <row r="247" s="13" customFormat="1">
      <c r="A247" s="13"/>
      <c r="B247" s="185"/>
      <c r="C247" s="13"/>
      <c r="D247" s="186" t="s">
        <v>165</v>
      </c>
      <c r="E247" s="187" t="s">
        <v>1</v>
      </c>
      <c r="F247" s="188" t="s">
        <v>390</v>
      </c>
      <c r="G247" s="13"/>
      <c r="H247" s="189">
        <v>169.05000000000001</v>
      </c>
      <c r="I247" s="190"/>
      <c r="J247" s="13"/>
      <c r="K247" s="13"/>
      <c r="L247" s="185"/>
      <c r="M247" s="191"/>
      <c r="N247" s="192"/>
      <c r="O247" s="192"/>
      <c r="P247" s="192"/>
      <c r="Q247" s="192"/>
      <c r="R247" s="192"/>
      <c r="S247" s="192"/>
      <c r="T247" s="1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7" t="s">
        <v>165</v>
      </c>
      <c r="AU247" s="187" t="s">
        <v>85</v>
      </c>
      <c r="AV247" s="13" t="s">
        <v>85</v>
      </c>
      <c r="AW247" s="13" t="s">
        <v>32</v>
      </c>
      <c r="AX247" s="13" t="s">
        <v>14</v>
      </c>
      <c r="AY247" s="187" t="s">
        <v>124</v>
      </c>
    </row>
    <row r="248" s="2" customFormat="1" ht="24.15" customHeight="1">
      <c r="A248" s="36"/>
      <c r="B248" s="170"/>
      <c r="C248" s="171" t="s">
        <v>391</v>
      </c>
      <c r="D248" s="171" t="s">
        <v>126</v>
      </c>
      <c r="E248" s="172" t="s">
        <v>392</v>
      </c>
      <c r="F248" s="173" t="s">
        <v>393</v>
      </c>
      <c r="G248" s="174" t="s">
        <v>139</v>
      </c>
      <c r="H248" s="175">
        <v>11.4</v>
      </c>
      <c r="I248" s="176"/>
      <c r="J248" s="177">
        <f>ROUND(I248*H248,2)</f>
        <v>0</v>
      </c>
      <c r="K248" s="178"/>
      <c r="L248" s="37"/>
      <c r="M248" s="179" t="s">
        <v>1</v>
      </c>
      <c r="N248" s="180" t="s">
        <v>41</v>
      </c>
      <c r="O248" s="75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3" t="s">
        <v>364</v>
      </c>
      <c r="AT248" s="183" t="s">
        <v>126</v>
      </c>
      <c r="AU248" s="183" t="s">
        <v>85</v>
      </c>
      <c r="AY248" s="17" t="s">
        <v>124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7" t="s">
        <v>14</v>
      </c>
      <c r="BK248" s="184">
        <f>ROUND(I248*H248,2)</f>
        <v>0</v>
      </c>
      <c r="BL248" s="17" t="s">
        <v>364</v>
      </c>
      <c r="BM248" s="183" t="s">
        <v>394</v>
      </c>
    </row>
    <row r="249" s="13" customFormat="1">
      <c r="A249" s="13"/>
      <c r="B249" s="185"/>
      <c r="C249" s="13"/>
      <c r="D249" s="186" t="s">
        <v>165</v>
      </c>
      <c r="E249" s="187" t="s">
        <v>1</v>
      </c>
      <c r="F249" s="188" t="s">
        <v>395</v>
      </c>
      <c r="G249" s="13"/>
      <c r="H249" s="189">
        <v>11.4</v>
      </c>
      <c r="I249" s="190"/>
      <c r="J249" s="13"/>
      <c r="K249" s="13"/>
      <c r="L249" s="185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7" t="s">
        <v>165</v>
      </c>
      <c r="AU249" s="187" t="s">
        <v>85</v>
      </c>
      <c r="AV249" s="13" t="s">
        <v>85</v>
      </c>
      <c r="AW249" s="13" t="s">
        <v>32</v>
      </c>
      <c r="AX249" s="13" t="s">
        <v>14</v>
      </c>
      <c r="AY249" s="187" t="s">
        <v>124</v>
      </c>
    </row>
    <row r="250" s="2" customFormat="1" ht="16.5" customHeight="1">
      <c r="A250" s="36"/>
      <c r="B250" s="170"/>
      <c r="C250" s="202" t="s">
        <v>396</v>
      </c>
      <c r="D250" s="202" t="s">
        <v>279</v>
      </c>
      <c r="E250" s="203" t="s">
        <v>397</v>
      </c>
      <c r="F250" s="204" t="s">
        <v>398</v>
      </c>
      <c r="G250" s="205" t="s">
        <v>139</v>
      </c>
      <c r="H250" s="206">
        <v>11.4</v>
      </c>
      <c r="I250" s="207"/>
      <c r="J250" s="208">
        <f>ROUND(I250*H250,2)</f>
        <v>0</v>
      </c>
      <c r="K250" s="209"/>
      <c r="L250" s="210"/>
      <c r="M250" s="211" t="s">
        <v>1</v>
      </c>
      <c r="N250" s="212" t="s">
        <v>41</v>
      </c>
      <c r="O250" s="75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3" t="s">
        <v>369</v>
      </c>
      <c r="AT250" s="183" t="s">
        <v>279</v>
      </c>
      <c r="AU250" s="183" t="s">
        <v>85</v>
      </c>
      <c r="AY250" s="17" t="s">
        <v>124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7" t="s">
        <v>14</v>
      </c>
      <c r="BK250" s="184">
        <f>ROUND(I250*H250,2)</f>
        <v>0</v>
      </c>
      <c r="BL250" s="17" t="s">
        <v>364</v>
      </c>
      <c r="BM250" s="183" t="s">
        <v>399</v>
      </c>
    </row>
    <row r="251" s="2" customFormat="1" ht="24.15" customHeight="1">
      <c r="A251" s="36"/>
      <c r="B251" s="170"/>
      <c r="C251" s="171" t="s">
        <v>400</v>
      </c>
      <c r="D251" s="171" t="s">
        <v>126</v>
      </c>
      <c r="E251" s="172" t="s">
        <v>401</v>
      </c>
      <c r="F251" s="173" t="s">
        <v>402</v>
      </c>
      <c r="G251" s="174" t="s">
        <v>341</v>
      </c>
      <c r="H251" s="175">
        <v>7</v>
      </c>
      <c r="I251" s="176"/>
      <c r="J251" s="177">
        <f>ROUND(I251*H251,2)</f>
        <v>0</v>
      </c>
      <c r="K251" s="178"/>
      <c r="L251" s="37"/>
      <c r="M251" s="179" t="s">
        <v>1</v>
      </c>
      <c r="N251" s="180" t="s">
        <v>41</v>
      </c>
      <c r="O251" s="75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3" t="s">
        <v>364</v>
      </c>
      <c r="AT251" s="183" t="s">
        <v>126</v>
      </c>
      <c r="AU251" s="183" t="s">
        <v>85</v>
      </c>
      <c r="AY251" s="17" t="s">
        <v>124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7" t="s">
        <v>14</v>
      </c>
      <c r="BK251" s="184">
        <f>ROUND(I251*H251,2)</f>
        <v>0</v>
      </c>
      <c r="BL251" s="17" t="s">
        <v>364</v>
      </c>
      <c r="BM251" s="183" t="s">
        <v>403</v>
      </c>
    </row>
    <row r="252" s="13" customFormat="1">
      <c r="A252" s="13"/>
      <c r="B252" s="185"/>
      <c r="C252" s="13"/>
      <c r="D252" s="186" t="s">
        <v>165</v>
      </c>
      <c r="E252" s="187" t="s">
        <v>1</v>
      </c>
      <c r="F252" s="188" t="s">
        <v>153</v>
      </c>
      <c r="G252" s="13"/>
      <c r="H252" s="189">
        <v>7</v>
      </c>
      <c r="I252" s="190"/>
      <c r="J252" s="13"/>
      <c r="K252" s="13"/>
      <c r="L252" s="185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7" t="s">
        <v>165</v>
      </c>
      <c r="AU252" s="187" t="s">
        <v>85</v>
      </c>
      <c r="AV252" s="13" t="s">
        <v>85</v>
      </c>
      <c r="AW252" s="13" t="s">
        <v>32</v>
      </c>
      <c r="AX252" s="13" t="s">
        <v>14</v>
      </c>
      <c r="AY252" s="187" t="s">
        <v>124</v>
      </c>
    </row>
    <row r="253" s="2" customFormat="1" ht="16.5" customHeight="1">
      <c r="A253" s="36"/>
      <c r="B253" s="170"/>
      <c r="C253" s="202" t="s">
        <v>404</v>
      </c>
      <c r="D253" s="202" t="s">
        <v>279</v>
      </c>
      <c r="E253" s="203" t="s">
        <v>405</v>
      </c>
      <c r="F253" s="204" t="s">
        <v>406</v>
      </c>
      <c r="G253" s="205" t="s">
        <v>407</v>
      </c>
      <c r="H253" s="206">
        <v>2</v>
      </c>
      <c r="I253" s="207"/>
      <c r="J253" s="208">
        <f>ROUND(I253*H253,2)</f>
        <v>0</v>
      </c>
      <c r="K253" s="209"/>
      <c r="L253" s="210"/>
      <c r="M253" s="211" t="s">
        <v>1</v>
      </c>
      <c r="N253" s="212" t="s">
        <v>41</v>
      </c>
      <c r="O253" s="75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3" t="s">
        <v>369</v>
      </c>
      <c r="AT253" s="183" t="s">
        <v>279</v>
      </c>
      <c r="AU253" s="183" t="s">
        <v>85</v>
      </c>
      <c r="AY253" s="17" t="s">
        <v>124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7" t="s">
        <v>14</v>
      </c>
      <c r="BK253" s="184">
        <f>ROUND(I253*H253,2)</f>
        <v>0</v>
      </c>
      <c r="BL253" s="17" t="s">
        <v>364</v>
      </c>
      <c r="BM253" s="183" t="s">
        <v>408</v>
      </c>
    </row>
    <row r="254" s="2" customFormat="1" ht="16.5" customHeight="1">
      <c r="A254" s="36"/>
      <c r="B254" s="170"/>
      <c r="C254" s="202" t="s">
        <v>409</v>
      </c>
      <c r="D254" s="202" t="s">
        <v>279</v>
      </c>
      <c r="E254" s="203" t="s">
        <v>410</v>
      </c>
      <c r="F254" s="204" t="s">
        <v>411</v>
      </c>
      <c r="G254" s="205" t="s">
        <v>407</v>
      </c>
      <c r="H254" s="206">
        <v>2</v>
      </c>
      <c r="I254" s="207"/>
      <c r="J254" s="208">
        <f>ROUND(I254*H254,2)</f>
        <v>0</v>
      </c>
      <c r="K254" s="209"/>
      <c r="L254" s="210"/>
      <c r="M254" s="211" t="s">
        <v>1</v>
      </c>
      <c r="N254" s="212" t="s">
        <v>41</v>
      </c>
      <c r="O254" s="75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3" t="s">
        <v>369</v>
      </c>
      <c r="AT254" s="183" t="s">
        <v>279</v>
      </c>
      <c r="AU254" s="183" t="s">
        <v>85</v>
      </c>
      <c r="AY254" s="17" t="s">
        <v>124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7" t="s">
        <v>14</v>
      </c>
      <c r="BK254" s="184">
        <f>ROUND(I254*H254,2)</f>
        <v>0</v>
      </c>
      <c r="BL254" s="17" t="s">
        <v>364</v>
      </c>
      <c r="BM254" s="183" t="s">
        <v>412</v>
      </c>
    </row>
    <row r="255" s="2" customFormat="1" ht="16.5" customHeight="1">
      <c r="A255" s="36"/>
      <c r="B255" s="170"/>
      <c r="C255" s="202" t="s">
        <v>413</v>
      </c>
      <c r="D255" s="202" t="s">
        <v>279</v>
      </c>
      <c r="E255" s="203" t="s">
        <v>414</v>
      </c>
      <c r="F255" s="204" t="s">
        <v>415</v>
      </c>
      <c r="G255" s="205" t="s">
        <v>407</v>
      </c>
      <c r="H255" s="206">
        <v>1</v>
      </c>
      <c r="I255" s="207"/>
      <c r="J255" s="208">
        <f>ROUND(I255*H255,2)</f>
        <v>0</v>
      </c>
      <c r="K255" s="209"/>
      <c r="L255" s="210"/>
      <c r="M255" s="211" t="s">
        <v>1</v>
      </c>
      <c r="N255" s="212" t="s">
        <v>41</v>
      </c>
      <c r="O255" s="75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3" t="s">
        <v>369</v>
      </c>
      <c r="AT255" s="183" t="s">
        <v>279</v>
      </c>
      <c r="AU255" s="183" t="s">
        <v>85</v>
      </c>
      <c r="AY255" s="17" t="s">
        <v>124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7" t="s">
        <v>14</v>
      </c>
      <c r="BK255" s="184">
        <f>ROUND(I255*H255,2)</f>
        <v>0</v>
      </c>
      <c r="BL255" s="17" t="s">
        <v>364</v>
      </c>
      <c r="BM255" s="183" t="s">
        <v>416</v>
      </c>
    </row>
    <row r="256" s="2" customFormat="1" ht="16.5" customHeight="1">
      <c r="A256" s="36"/>
      <c r="B256" s="170"/>
      <c r="C256" s="202" t="s">
        <v>417</v>
      </c>
      <c r="D256" s="202" t="s">
        <v>279</v>
      </c>
      <c r="E256" s="203" t="s">
        <v>418</v>
      </c>
      <c r="F256" s="204" t="s">
        <v>419</v>
      </c>
      <c r="G256" s="205" t="s">
        <v>407</v>
      </c>
      <c r="H256" s="206">
        <v>2</v>
      </c>
      <c r="I256" s="207"/>
      <c r="J256" s="208">
        <f>ROUND(I256*H256,2)</f>
        <v>0</v>
      </c>
      <c r="K256" s="209"/>
      <c r="L256" s="210"/>
      <c r="M256" s="211" t="s">
        <v>1</v>
      </c>
      <c r="N256" s="212" t="s">
        <v>41</v>
      </c>
      <c r="O256" s="75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3" t="s">
        <v>369</v>
      </c>
      <c r="AT256" s="183" t="s">
        <v>279</v>
      </c>
      <c r="AU256" s="183" t="s">
        <v>85</v>
      </c>
      <c r="AY256" s="17" t="s">
        <v>124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7" t="s">
        <v>14</v>
      </c>
      <c r="BK256" s="184">
        <f>ROUND(I256*H256,2)</f>
        <v>0</v>
      </c>
      <c r="BL256" s="17" t="s">
        <v>364</v>
      </c>
      <c r="BM256" s="183" t="s">
        <v>420</v>
      </c>
    </row>
    <row r="257" s="2" customFormat="1" ht="16.5" customHeight="1">
      <c r="A257" s="36"/>
      <c r="B257" s="170"/>
      <c r="C257" s="202" t="s">
        <v>421</v>
      </c>
      <c r="D257" s="202" t="s">
        <v>279</v>
      </c>
      <c r="E257" s="203" t="s">
        <v>422</v>
      </c>
      <c r="F257" s="204" t="s">
        <v>423</v>
      </c>
      <c r="G257" s="205" t="s">
        <v>407</v>
      </c>
      <c r="H257" s="206">
        <v>2</v>
      </c>
      <c r="I257" s="207"/>
      <c r="J257" s="208">
        <f>ROUND(I257*H257,2)</f>
        <v>0</v>
      </c>
      <c r="K257" s="209"/>
      <c r="L257" s="210"/>
      <c r="M257" s="211" t="s">
        <v>1</v>
      </c>
      <c r="N257" s="212" t="s">
        <v>41</v>
      </c>
      <c r="O257" s="75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3" t="s">
        <v>369</v>
      </c>
      <c r="AT257" s="183" t="s">
        <v>279</v>
      </c>
      <c r="AU257" s="183" t="s">
        <v>85</v>
      </c>
      <c r="AY257" s="17" t="s">
        <v>124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7" t="s">
        <v>14</v>
      </c>
      <c r="BK257" s="184">
        <f>ROUND(I257*H257,2)</f>
        <v>0</v>
      </c>
      <c r="BL257" s="17" t="s">
        <v>364</v>
      </c>
      <c r="BM257" s="183" t="s">
        <v>424</v>
      </c>
    </row>
    <row r="258" s="2" customFormat="1" ht="24.15" customHeight="1">
      <c r="A258" s="36"/>
      <c r="B258" s="170"/>
      <c r="C258" s="171" t="s">
        <v>425</v>
      </c>
      <c r="D258" s="171" t="s">
        <v>126</v>
      </c>
      <c r="E258" s="172" t="s">
        <v>426</v>
      </c>
      <c r="F258" s="173" t="s">
        <v>427</v>
      </c>
      <c r="G258" s="174" t="s">
        <v>341</v>
      </c>
      <c r="H258" s="175">
        <v>20</v>
      </c>
      <c r="I258" s="176"/>
      <c r="J258" s="177">
        <f>ROUND(I258*H258,2)</f>
        <v>0</v>
      </c>
      <c r="K258" s="178"/>
      <c r="L258" s="37"/>
      <c r="M258" s="179" t="s">
        <v>1</v>
      </c>
      <c r="N258" s="180" t="s">
        <v>41</v>
      </c>
      <c r="O258" s="75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3" t="s">
        <v>364</v>
      </c>
      <c r="AT258" s="183" t="s">
        <v>126</v>
      </c>
      <c r="AU258" s="183" t="s">
        <v>85</v>
      </c>
      <c r="AY258" s="17" t="s">
        <v>124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7" t="s">
        <v>14</v>
      </c>
      <c r="BK258" s="184">
        <f>ROUND(I258*H258,2)</f>
        <v>0</v>
      </c>
      <c r="BL258" s="17" t="s">
        <v>364</v>
      </c>
      <c r="BM258" s="183" t="s">
        <v>428</v>
      </c>
    </row>
    <row r="259" s="13" customFormat="1">
      <c r="A259" s="13"/>
      <c r="B259" s="185"/>
      <c r="C259" s="13"/>
      <c r="D259" s="186" t="s">
        <v>165</v>
      </c>
      <c r="E259" s="187" t="s">
        <v>1</v>
      </c>
      <c r="F259" s="188" t="s">
        <v>232</v>
      </c>
      <c r="G259" s="13"/>
      <c r="H259" s="189">
        <v>20</v>
      </c>
      <c r="I259" s="190"/>
      <c r="J259" s="13"/>
      <c r="K259" s="13"/>
      <c r="L259" s="185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7" t="s">
        <v>165</v>
      </c>
      <c r="AU259" s="187" t="s">
        <v>85</v>
      </c>
      <c r="AV259" s="13" t="s">
        <v>85</v>
      </c>
      <c r="AW259" s="13" t="s">
        <v>32</v>
      </c>
      <c r="AX259" s="13" t="s">
        <v>14</v>
      </c>
      <c r="AY259" s="187" t="s">
        <v>124</v>
      </c>
    </row>
    <row r="260" s="2" customFormat="1" ht="16.5" customHeight="1">
      <c r="A260" s="36"/>
      <c r="B260" s="170"/>
      <c r="C260" s="202" t="s">
        <v>429</v>
      </c>
      <c r="D260" s="202" t="s">
        <v>279</v>
      </c>
      <c r="E260" s="203" t="s">
        <v>430</v>
      </c>
      <c r="F260" s="204" t="s">
        <v>431</v>
      </c>
      <c r="G260" s="205" t="s">
        <v>407</v>
      </c>
      <c r="H260" s="206">
        <v>1</v>
      </c>
      <c r="I260" s="207"/>
      <c r="J260" s="208">
        <f>ROUND(I260*H260,2)</f>
        <v>0</v>
      </c>
      <c r="K260" s="209"/>
      <c r="L260" s="210"/>
      <c r="M260" s="211" t="s">
        <v>1</v>
      </c>
      <c r="N260" s="212" t="s">
        <v>41</v>
      </c>
      <c r="O260" s="75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3" t="s">
        <v>369</v>
      </c>
      <c r="AT260" s="183" t="s">
        <v>279</v>
      </c>
      <c r="AU260" s="183" t="s">
        <v>85</v>
      </c>
      <c r="AY260" s="17" t="s">
        <v>124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7" t="s">
        <v>14</v>
      </c>
      <c r="BK260" s="184">
        <f>ROUND(I260*H260,2)</f>
        <v>0</v>
      </c>
      <c r="BL260" s="17" t="s">
        <v>364</v>
      </c>
      <c r="BM260" s="183" t="s">
        <v>432</v>
      </c>
    </row>
    <row r="261" s="2" customFormat="1" ht="16.5" customHeight="1">
      <c r="A261" s="36"/>
      <c r="B261" s="170"/>
      <c r="C261" s="202" t="s">
        <v>433</v>
      </c>
      <c r="D261" s="202" t="s">
        <v>279</v>
      </c>
      <c r="E261" s="203" t="s">
        <v>434</v>
      </c>
      <c r="F261" s="204" t="s">
        <v>435</v>
      </c>
      <c r="G261" s="205" t="s">
        <v>407</v>
      </c>
      <c r="H261" s="206">
        <v>4</v>
      </c>
      <c r="I261" s="207"/>
      <c r="J261" s="208">
        <f>ROUND(I261*H261,2)</f>
        <v>0</v>
      </c>
      <c r="K261" s="209"/>
      <c r="L261" s="210"/>
      <c r="M261" s="211" t="s">
        <v>1</v>
      </c>
      <c r="N261" s="212" t="s">
        <v>41</v>
      </c>
      <c r="O261" s="75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3" t="s">
        <v>369</v>
      </c>
      <c r="AT261" s="183" t="s">
        <v>279</v>
      </c>
      <c r="AU261" s="183" t="s">
        <v>85</v>
      </c>
      <c r="AY261" s="17" t="s">
        <v>124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7" t="s">
        <v>14</v>
      </c>
      <c r="BK261" s="184">
        <f>ROUND(I261*H261,2)</f>
        <v>0</v>
      </c>
      <c r="BL261" s="17" t="s">
        <v>364</v>
      </c>
      <c r="BM261" s="183" t="s">
        <v>436</v>
      </c>
    </row>
    <row r="262" s="2" customFormat="1" ht="16.5" customHeight="1">
      <c r="A262" s="36"/>
      <c r="B262" s="170"/>
      <c r="C262" s="202" t="s">
        <v>437</v>
      </c>
      <c r="D262" s="202" t="s">
        <v>279</v>
      </c>
      <c r="E262" s="203" t="s">
        <v>438</v>
      </c>
      <c r="F262" s="204" t="s">
        <v>439</v>
      </c>
      <c r="G262" s="205" t="s">
        <v>407</v>
      </c>
      <c r="H262" s="206">
        <v>1</v>
      </c>
      <c r="I262" s="207"/>
      <c r="J262" s="208">
        <f>ROUND(I262*H262,2)</f>
        <v>0</v>
      </c>
      <c r="K262" s="209"/>
      <c r="L262" s="210"/>
      <c r="M262" s="211" t="s">
        <v>1</v>
      </c>
      <c r="N262" s="212" t="s">
        <v>41</v>
      </c>
      <c r="O262" s="75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3" t="s">
        <v>369</v>
      </c>
      <c r="AT262" s="183" t="s">
        <v>279</v>
      </c>
      <c r="AU262" s="183" t="s">
        <v>85</v>
      </c>
      <c r="AY262" s="17" t="s">
        <v>124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7" t="s">
        <v>14</v>
      </c>
      <c r="BK262" s="184">
        <f>ROUND(I262*H262,2)</f>
        <v>0</v>
      </c>
      <c r="BL262" s="17" t="s">
        <v>364</v>
      </c>
      <c r="BM262" s="183" t="s">
        <v>440</v>
      </c>
    </row>
    <row r="263" s="2" customFormat="1" ht="16.5" customHeight="1">
      <c r="A263" s="36"/>
      <c r="B263" s="170"/>
      <c r="C263" s="202" t="s">
        <v>441</v>
      </c>
      <c r="D263" s="202" t="s">
        <v>279</v>
      </c>
      <c r="E263" s="203" t="s">
        <v>442</v>
      </c>
      <c r="F263" s="204" t="s">
        <v>443</v>
      </c>
      <c r="G263" s="205" t="s">
        <v>407</v>
      </c>
      <c r="H263" s="206">
        <v>1</v>
      </c>
      <c r="I263" s="207"/>
      <c r="J263" s="208">
        <f>ROUND(I263*H263,2)</f>
        <v>0</v>
      </c>
      <c r="K263" s="209"/>
      <c r="L263" s="210"/>
      <c r="M263" s="211" t="s">
        <v>1</v>
      </c>
      <c r="N263" s="212" t="s">
        <v>41</v>
      </c>
      <c r="O263" s="75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3" t="s">
        <v>369</v>
      </c>
      <c r="AT263" s="183" t="s">
        <v>279</v>
      </c>
      <c r="AU263" s="183" t="s">
        <v>85</v>
      </c>
      <c r="AY263" s="17" t="s">
        <v>124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14</v>
      </c>
      <c r="BK263" s="184">
        <f>ROUND(I263*H263,2)</f>
        <v>0</v>
      </c>
      <c r="BL263" s="17" t="s">
        <v>364</v>
      </c>
      <c r="BM263" s="183" t="s">
        <v>444</v>
      </c>
    </row>
    <row r="264" s="2" customFormat="1" ht="24.15" customHeight="1">
      <c r="A264" s="36"/>
      <c r="B264" s="170"/>
      <c r="C264" s="202" t="s">
        <v>445</v>
      </c>
      <c r="D264" s="202" t="s">
        <v>279</v>
      </c>
      <c r="E264" s="203" t="s">
        <v>446</v>
      </c>
      <c r="F264" s="204" t="s">
        <v>447</v>
      </c>
      <c r="G264" s="205" t="s">
        <v>407</v>
      </c>
      <c r="H264" s="206">
        <v>1</v>
      </c>
      <c r="I264" s="207"/>
      <c r="J264" s="208">
        <f>ROUND(I264*H264,2)</f>
        <v>0</v>
      </c>
      <c r="K264" s="209"/>
      <c r="L264" s="210"/>
      <c r="M264" s="211" t="s">
        <v>1</v>
      </c>
      <c r="N264" s="212" t="s">
        <v>41</v>
      </c>
      <c r="O264" s="75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3" t="s">
        <v>369</v>
      </c>
      <c r="AT264" s="183" t="s">
        <v>279</v>
      </c>
      <c r="AU264" s="183" t="s">
        <v>85</v>
      </c>
      <c r="AY264" s="17" t="s">
        <v>124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7" t="s">
        <v>14</v>
      </c>
      <c r="BK264" s="184">
        <f>ROUND(I264*H264,2)</f>
        <v>0</v>
      </c>
      <c r="BL264" s="17" t="s">
        <v>364</v>
      </c>
      <c r="BM264" s="183" t="s">
        <v>448</v>
      </c>
    </row>
    <row r="265" s="2" customFormat="1" ht="16.5" customHeight="1">
      <c r="A265" s="36"/>
      <c r="B265" s="170"/>
      <c r="C265" s="202" t="s">
        <v>364</v>
      </c>
      <c r="D265" s="202" t="s">
        <v>279</v>
      </c>
      <c r="E265" s="203" t="s">
        <v>449</v>
      </c>
      <c r="F265" s="204" t="s">
        <v>450</v>
      </c>
      <c r="G265" s="205" t="s">
        <v>407</v>
      </c>
      <c r="H265" s="206">
        <v>2</v>
      </c>
      <c r="I265" s="207"/>
      <c r="J265" s="208">
        <f>ROUND(I265*H265,2)</f>
        <v>0</v>
      </c>
      <c r="K265" s="209"/>
      <c r="L265" s="210"/>
      <c r="M265" s="211" t="s">
        <v>1</v>
      </c>
      <c r="N265" s="212" t="s">
        <v>41</v>
      </c>
      <c r="O265" s="75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3" t="s">
        <v>369</v>
      </c>
      <c r="AT265" s="183" t="s">
        <v>279</v>
      </c>
      <c r="AU265" s="183" t="s">
        <v>85</v>
      </c>
      <c r="AY265" s="17" t="s">
        <v>124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7" t="s">
        <v>14</v>
      </c>
      <c r="BK265" s="184">
        <f>ROUND(I265*H265,2)</f>
        <v>0</v>
      </c>
      <c r="BL265" s="17" t="s">
        <v>364</v>
      </c>
      <c r="BM265" s="183" t="s">
        <v>451</v>
      </c>
    </row>
    <row r="266" s="2" customFormat="1" ht="16.5" customHeight="1">
      <c r="A266" s="36"/>
      <c r="B266" s="170"/>
      <c r="C266" s="202" t="s">
        <v>452</v>
      </c>
      <c r="D266" s="202" t="s">
        <v>279</v>
      </c>
      <c r="E266" s="203" t="s">
        <v>453</v>
      </c>
      <c r="F266" s="204" t="s">
        <v>454</v>
      </c>
      <c r="G266" s="205" t="s">
        <v>407</v>
      </c>
      <c r="H266" s="206">
        <v>3</v>
      </c>
      <c r="I266" s="207"/>
      <c r="J266" s="208">
        <f>ROUND(I266*H266,2)</f>
        <v>0</v>
      </c>
      <c r="K266" s="209"/>
      <c r="L266" s="210"/>
      <c r="M266" s="211" t="s">
        <v>1</v>
      </c>
      <c r="N266" s="212" t="s">
        <v>41</v>
      </c>
      <c r="O266" s="75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3" t="s">
        <v>369</v>
      </c>
      <c r="AT266" s="183" t="s">
        <v>279</v>
      </c>
      <c r="AU266" s="183" t="s">
        <v>85</v>
      </c>
      <c r="AY266" s="17" t="s">
        <v>124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7" t="s">
        <v>14</v>
      </c>
      <c r="BK266" s="184">
        <f>ROUND(I266*H266,2)</f>
        <v>0</v>
      </c>
      <c r="BL266" s="17" t="s">
        <v>364</v>
      </c>
      <c r="BM266" s="183" t="s">
        <v>455</v>
      </c>
    </row>
    <row r="267" s="2" customFormat="1" ht="16.5" customHeight="1">
      <c r="A267" s="36"/>
      <c r="B267" s="170"/>
      <c r="C267" s="202" t="s">
        <v>456</v>
      </c>
      <c r="D267" s="202" t="s">
        <v>279</v>
      </c>
      <c r="E267" s="203" t="s">
        <v>457</v>
      </c>
      <c r="F267" s="204" t="s">
        <v>458</v>
      </c>
      <c r="G267" s="205" t="s">
        <v>341</v>
      </c>
      <c r="H267" s="206">
        <v>1</v>
      </c>
      <c r="I267" s="207"/>
      <c r="J267" s="208">
        <f>ROUND(I267*H267,2)</f>
        <v>0</v>
      </c>
      <c r="K267" s="209"/>
      <c r="L267" s="210"/>
      <c r="M267" s="211" t="s">
        <v>1</v>
      </c>
      <c r="N267" s="212" t="s">
        <v>41</v>
      </c>
      <c r="O267" s="75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3" t="s">
        <v>369</v>
      </c>
      <c r="AT267" s="183" t="s">
        <v>279</v>
      </c>
      <c r="AU267" s="183" t="s">
        <v>85</v>
      </c>
      <c r="AY267" s="17" t="s">
        <v>124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7" t="s">
        <v>14</v>
      </c>
      <c r="BK267" s="184">
        <f>ROUND(I267*H267,2)</f>
        <v>0</v>
      </c>
      <c r="BL267" s="17" t="s">
        <v>364</v>
      </c>
      <c r="BM267" s="183" t="s">
        <v>459</v>
      </c>
    </row>
    <row r="268" s="2" customFormat="1" ht="24.15" customHeight="1">
      <c r="A268" s="36"/>
      <c r="B268" s="170"/>
      <c r="C268" s="202" t="s">
        <v>460</v>
      </c>
      <c r="D268" s="202" t="s">
        <v>279</v>
      </c>
      <c r="E268" s="203" t="s">
        <v>461</v>
      </c>
      <c r="F268" s="204" t="s">
        <v>462</v>
      </c>
      <c r="G268" s="205" t="s">
        <v>341</v>
      </c>
      <c r="H268" s="206">
        <v>1</v>
      </c>
      <c r="I268" s="207"/>
      <c r="J268" s="208">
        <f>ROUND(I268*H268,2)</f>
        <v>0</v>
      </c>
      <c r="K268" s="209"/>
      <c r="L268" s="210"/>
      <c r="M268" s="211" t="s">
        <v>1</v>
      </c>
      <c r="N268" s="212" t="s">
        <v>41</v>
      </c>
      <c r="O268" s="75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3" t="s">
        <v>369</v>
      </c>
      <c r="AT268" s="183" t="s">
        <v>279</v>
      </c>
      <c r="AU268" s="183" t="s">
        <v>85</v>
      </c>
      <c r="AY268" s="17" t="s">
        <v>124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7" t="s">
        <v>14</v>
      </c>
      <c r="BK268" s="184">
        <f>ROUND(I268*H268,2)</f>
        <v>0</v>
      </c>
      <c r="BL268" s="17" t="s">
        <v>364</v>
      </c>
      <c r="BM268" s="183" t="s">
        <v>463</v>
      </c>
    </row>
    <row r="269" s="2" customFormat="1" ht="16.5" customHeight="1">
      <c r="A269" s="36"/>
      <c r="B269" s="170"/>
      <c r="C269" s="202" t="s">
        <v>464</v>
      </c>
      <c r="D269" s="202" t="s">
        <v>279</v>
      </c>
      <c r="E269" s="203" t="s">
        <v>465</v>
      </c>
      <c r="F269" s="204" t="s">
        <v>466</v>
      </c>
      <c r="G269" s="205" t="s">
        <v>407</v>
      </c>
      <c r="H269" s="206">
        <v>2</v>
      </c>
      <c r="I269" s="207"/>
      <c r="J269" s="208">
        <f>ROUND(I269*H269,2)</f>
        <v>0</v>
      </c>
      <c r="K269" s="209"/>
      <c r="L269" s="210"/>
      <c r="M269" s="211" t="s">
        <v>1</v>
      </c>
      <c r="N269" s="212" t="s">
        <v>41</v>
      </c>
      <c r="O269" s="75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3" t="s">
        <v>369</v>
      </c>
      <c r="AT269" s="183" t="s">
        <v>279</v>
      </c>
      <c r="AU269" s="183" t="s">
        <v>85</v>
      </c>
      <c r="AY269" s="17" t="s">
        <v>124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7" t="s">
        <v>14</v>
      </c>
      <c r="BK269" s="184">
        <f>ROUND(I269*H269,2)</f>
        <v>0</v>
      </c>
      <c r="BL269" s="17" t="s">
        <v>364</v>
      </c>
      <c r="BM269" s="183" t="s">
        <v>467</v>
      </c>
    </row>
    <row r="270" s="2" customFormat="1" ht="16.5" customHeight="1">
      <c r="A270" s="36"/>
      <c r="B270" s="170"/>
      <c r="C270" s="202" t="s">
        <v>468</v>
      </c>
      <c r="D270" s="202" t="s">
        <v>279</v>
      </c>
      <c r="E270" s="203" t="s">
        <v>469</v>
      </c>
      <c r="F270" s="204" t="s">
        <v>470</v>
      </c>
      <c r="G270" s="205" t="s">
        <v>407</v>
      </c>
      <c r="H270" s="206">
        <v>3</v>
      </c>
      <c r="I270" s="207"/>
      <c r="J270" s="208">
        <f>ROUND(I270*H270,2)</f>
        <v>0</v>
      </c>
      <c r="K270" s="209"/>
      <c r="L270" s="210"/>
      <c r="M270" s="211" t="s">
        <v>1</v>
      </c>
      <c r="N270" s="212" t="s">
        <v>41</v>
      </c>
      <c r="O270" s="75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3" t="s">
        <v>369</v>
      </c>
      <c r="AT270" s="183" t="s">
        <v>279</v>
      </c>
      <c r="AU270" s="183" t="s">
        <v>85</v>
      </c>
      <c r="AY270" s="17" t="s">
        <v>124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7" t="s">
        <v>14</v>
      </c>
      <c r="BK270" s="184">
        <f>ROUND(I270*H270,2)</f>
        <v>0</v>
      </c>
      <c r="BL270" s="17" t="s">
        <v>364</v>
      </c>
      <c r="BM270" s="183" t="s">
        <v>471</v>
      </c>
    </row>
    <row r="271" s="2" customFormat="1" ht="24.15" customHeight="1">
      <c r="A271" s="36"/>
      <c r="B271" s="170"/>
      <c r="C271" s="171" t="s">
        <v>472</v>
      </c>
      <c r="D271" s="171" t="s">
        <v>126</v>
      </c>
      <c r="E271" s="172" t="s">
        <v>473</v>
      </c>
      <c r="F271" s="173" t="s">
        <v>474</v>
      </c>
      <c r="G271" s="174" t="s">
        <v>341</v>
      </c>
      <c r="H271" s="175">
        <v>1</v>
      </c>
      <c r="I271" s="176"/>
      <c r="J271" s="177">
        <f>ROUND(I271*H271,2)</f>
        <v>0</v>
      </c>
      <c r="K271" s="178"/>
      <c r="L271" s="37"/>
      <c r="M271" s="179" t="s">
        <v>1</v>
      </c>
      <c r="N271" s="180" t="s">
        <v>41</v>
      </c>
      <c r="O271" s="75"/>
      <c r="P271" s="181">
        <f>O271*H271</f>
        <v>0</v>
      </c>
      <c r="Q271" s="181">
        <v>0.00031</v>
      </c>
      <c r="R271" s="181">
        <f>Q271*H271</f>
        <v>0.00031</v>
      </c>
      <c r="S271" s="181">
        <v>0</v>
      </c>
      <c r="T271" s="18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3" t="s">
        <v>364</v>
      </c>
      <c r="AT271" s="183" t="s">
        <v>126</v>
      </c>
      <c r="AU271" s="183" t="s">
        <v>85</v>
      </c>
      <c r="AY271" s="17" t="s">
        <v>124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7" t="s">
        <v>14</v>
      </c>
      <c r="BK271" s="184">
        <f>ROUND(I271*H271,2)</f>
        <v>0</v>
      </c>
      <c r="BL271" s="17" t="s">
        <v>364</v>
      </c>
      <c r="BM271" s="183" t="s">
        <v>475</v>
      </c>
    </row>
    <row r="272" s="2" customFormat="1" ht="24.15" customHeight="1">
      <c r="A272" s="36"/>
      <c r="B272" s="170"/>
      <c r="C272" s="202" t="s">
        <v>476</v>
      </c>
      <c r="D272" s="202" t="s">
        <v>279</v>
      </c>
      <c r="E272" s="203" t="s">
        <v>477</v>
      </c>
      <c r="F272" s="204" t="s">
        <v>478</v>
      </c>
      <c r="G272" s="205" t="s">
        <v>407</v>
      </c>
      <c r="H272" s="206">
        <v>1</v>
      </c>
      <c r="I272" s="207"/>
      <c r="J272" s="208">
        <f>ROUND(I272*H272,2)</f>
        <v>0</v>
      </c>
      <c r="K272" s="209"/>
      <c r="L272" s="210"/>
      <c r="M272" s="211" t="s">
        <v>1</v>
      </c>
      <c r="N272" s="212" t="s">
        <v>41</v>
      </c>
      <c r="O272" s="75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3" t="s">
        <v>369</v>
      </c>
      <c r="AT272" s="183" t="s">
        <v>279</v>
      </c>
      <c r="AU272" s="183" t="s">
        <v>85</v>
      </c>
      <c r="AY272" s="17" t="s">
        <v>124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7" t="s">
        <v>14</v>
      </c>
      <c r="BK272" s="184">
        <f>ROUND(I272*H272,2)</f>
        <v>0</v>
      </c>
      <c r="BL272" s="17" t="s">
        <v>364</v>
      </c>
      <c r="BM272" s="183" t="s">
        <v>479</v>
      </c>
    </row>
    <row r="273" s="2" customFormat="1" ht="24.15" customHeight="1">
      <c r="A273" s="36"/>
      <c r="B273" s="170"/>
      <c r="C273" s="171" t="s">
        <v>480</v>
      </c>
      <c r="D273" s="171" t="s">
        <v>126</v>
      </c>
      <c r="E273" s="172" t="s">
        <v>481</v>
      </c>
      <c r="F273" s="173" t="s">
        <v>482</v>
      </c>
      <c r="G273" s="174" t="s">
        <v>341</v>
      </c>
      <c r="H273" s="175">
        <v>2</v>
      </c>
      <c r="I273" s="176"/>
      <c r="J273" s="177">
        <f>ROUND(I273*H273,2)</f>
        <v>0</v>
      </c>
      <c r="K273" s="178"/>
      <c r="L273" s="37"/>
      <c r="M273" s="179" t="s">
        <v>1</v>
      </c>
      <c r="N273" s="180" t="s">
        <v>41</v>
      </c>
      <c r="O273" s="75"/>
      <c r="P273" s="181">
        <f>O273*H273</f>
        <v>0</v>
      </c>
      <c r="Q273" s="181">
        <v>0.00055000000000000003</v>
      </c>
      <c r="R273" s="181">
        <f>Q273*H273</f>
        <v>0.0011000000000000001</v>
      </c>
      <c r="S273" s="181">
        <v>0</v>
      </c>
      <c r="T273" s="18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3" t="s">
        <v>364</v>
      </c>
      <c r="AT273" s="183" t="s">
        <v>126</v>
      </c>
      <c r="AU273" s="183" t="s">
        <v>85</v>
      </c>
      <c r="AY273" s="17" t="s">
        <v>124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7" t="s">
        <v>14</v>
      </c>
      <c r="BK273" s="184">
        <f>ROUND(I273*H273,2)</f>
        <v>0</v>
      </c>
      <c r="BL273" s="17" t="s">
        <v>364</v>
      </c>
      <c r="BM273" s="183" t="s">
        <v>483</v>
      </c>
    </row>
    <row r="274" s="2" customFormat="1" ht="16.5" customHeight="1">
      <c r="A274" s="36"/>
      <c r="B274" s="170"/>
      <c r="C274" s="202" t="s">
        <v>484</v>
      </c>
      <c r="D274" s="202" t="s">
        <v>279</v>
      </c>
      <c r="E274" s="203" t="s">
        <v>485</v>
      </c>
      <c r="F274" s="204" t="s">
        <v>486</v>
      </c>
      <c r="G274" s="205" t="s">
        <v>341</v>
      </c>
      <c r="H274" s="206">
        <v>1</v>
      </c>
      <c r="I274" s="207"/>
      <c r="J274" s="208">
        <f>ROUND(I274*H274,2)</f>
        <v>0</v>
      </c>
      <c r="K274" s="209"/>
      <c r="L274" s="210"/>
      <c r="M274" s="211" t="s">
        <v>1</v>
      </c>
      <c r="N274" s="212" t="s">
        <v>41</v>
      </c>
      <c r="O274" s="75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3" t="s">
        <v>369</v>
      </c>
      <c r="AT274" s="183" t="s">
        <v>279</v>
      </c>
      <c r="AU274" s="183" t="s">
        <v>85</v>
      </c>
      <c r="AY274" s="17" t="s">
        <v>124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7" t="s">
        <v>14</v>
      </c>
      <c r="BK274" s="184">
        <f>ROUND(I274*H274,2)</f>
        <v>0</v>
      </c>
      <c r="BL274" s="17" t="s">
        <v>364</v>
      </c>
      <c r="BM274" s="183" t="s">
        <v>487</v>
      </c>
    </row>
    <row r="275" s="2" customFormat="1" ht="24.15" customHeight="1">
      <c r="A275" s="36"/>
      <c r="B275" s="170"/>
      <c r="C275" s="202" t="s">
        <v>488</v>
      </c>
      <c r="D275" s="202" t="s">
        <v>279</v>
      </c>
      <c r="E275" s="203" t="s">
        <v>489</v>
      </c>
      <c r="F275" s="204" t="s">
        <v>490</v>
      </c>
      <c r="G275" s="205" t="s">
        <v>341</v>
      </c>
      <c r="H275" s="206">
        <v>1</v>
      </c>
      <c r="I275" s="207"/>
      <c r="J275" s="208">
        <f>ROUND(I275*H275,2)</f>
        <v>0</v>
      </c>
      <c r="K275" s="209"/>
      <c r="L275" s="210"/>
      <c r="M275" s="211" t="s">
        <v>1</v>
      </c>
      <c r="N275" s="212" t="s">
        <v>41</v>
      </c>
      <c r="O275" s="75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3" t="s">
        <v>369</v>
      </c>
      <c r="AT275" s="183" t="s">
        <v>279</v>
      </c>
      <c r="AU275" s="183" t="s">
        <v>85</v>
      </c>
      <c r="AY275" s="17" t="s">
        <v>124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7" t="s">
        <v>14</v>
      </c>
      <c r="BK275" s="184">
        <f>ROUND(I275*H275,2)</f>
        <v>0</v>
      </c>
      <c r="BL275" s="17" t="s">
        <v>364</v>
      </c>
      <c r="BM275" s="183" t="s">
        <v>491</v>
      </c>
    </row>
    <row r="276" s="2" customFormat="1" ht="21.75" customHeight="1">
      <c r="A276" s="36"/>
      <c r="B276" s="170"/>
      <c r="C276" s="171" t="s">
        <v>492</v>
      </c>
      <c r="D276" s="171" t="s">
        <v>126</v>
      </c>
      <c r="E276" s="172" t="s">
        <v>493</v>
      </c>
      <c r="F276" s="173" t="s">
        <v>494</v>
      </c>
      <c r="G276" s="174" t="s">
        <v>341</v>
      </c>
      <c r="H276" s="175">
        <v>1</v>
      </c>
      <c r="I276" s="176"/>
      <c r="J276" s="177">
        <f>ROUND(I276*H276,2)</f>
        <v>0</v>
      </c>
      <c r="K276" s="178"/>
      <c r="L276" s="37"/>
      <c r="M276" s="179" t="s">
        <v>1</v>
      </c>
      <c r="N276" s="180" t="s">
        <v>41</v>
      </c>
      <c r="O276" s="75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3" t="s">
        <v>364</v>
      </c>
      <c r="AT276" s="183" t="s">
        <v>126</v>
      </c>
      <c r="AU276" s="183" t="s">
        <v>85</v>
      </c>
      <c r="AY276" s="17" t="s">
        <v>124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7" t="s">
        <v>14</v>
      </c>
      <c r="BK276" s="184">
        <f>ROUND(I276*H276,2)</f>
        <v>0</v>
      </c>
      <c r="BL276" s="17" t="s">
        <v>364</v>
      </c>
      <c r="BM276" s="183" t="s">
        <v>495</v>
      </c>
    </row>
    <row r="277" s="2" customFormat="1" ht="16.5" customHeight="1">
      <c r="A277" s="36"/>
      <c r="B277" s="170"/>
      <c r="C277" s="202" t="s">
        <v>496</v>
      </c>
      <c r="D277" s="202" t="s">
        <v>279</v>
      </c>
      <c r="E277" s="203" t="s">
        <v>497</v>
      </c>
      <c r="F277" s="204" t="s">
        <v>498</v>
      </c>
      <c r="G277" s="205" t="s">
        <v>407</v>
      </c>
      <c r="H277" s="206">
        <v>1</v>
      </c>
      <c r="I277" s="207"/>
      <c r="J277" s="208">
        <f>ROUND(I277*H277,2)</f>
        <v>0</v>
      </c>
      <c r="K277" s="209"/>
      <c r="L277" s="210"/>
      <c r="M277" s="211" t="s">
        <v>1</v>
      </c>
      <c r="N277" s="212" t="s">
        <v>41</v>
      </c>
      <c r="O277" s="75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3" t="s">
        <v>369</v>
      </c>
      <c r="AT277" s="183" t="s">
        <v>279</v>
      </c>
      <c r="AU277" s="183" t="s">
        <v>85</v>
      </c>
      <c r="AY277" s="17" t="s">
        <v>124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7" t="s">
        <v>14</v>
      </c>
      <c r="BK277" s="184">
        <f>ROUND(I277*H277,2)</f>
        <v>0</v>
      </c>
      <c r="BL277" s="17" t="s">
        <v>364</v>
      </c>
      <c r="BM277" s="183" t="s">
        <v>499</v>
      </c>
    </row>
    <row r="278" s="2" customFormat="1" ht="16.5" customHeight="1">
      <c r="A278" s="36"/>
      <c r="B278" s="170"/>
      <c r="C278" s="171" t="s">
        <v>500</v>
      </c>
      <c r="D278" s="171" t="s">
        <v>126</v>
      </c>
      <c r="E278" s="172" t="s">
        <v>501</v>
      </c>
      <c r="F278" s="173" t="s">
        <v>502</v>
      </c>
      <c r="G278" s="174" t="s">
        <v>341</v>
      </c>
      <c r="H278" s="175">
        <v>1</v>
      </c>
      <c r="I278" s="176"/>
      <c r="J278" s="177">
        <f>ROUND(I278*H278,2)</f>
        <v>0</v>
      </c>
      <c r="K278" s="178"/>
      <c r="L278" s="37"/>
      <c r="M278" s="179" t="s">
        <v>1</v>
      </c>
      <c r="N278" s="180" t="s">
        <v>41</v>
      </c>
      <c r="O278" s="75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3" t="s">
        <v>364</v>
      </c>
      <c r="AT278" s="183" t="s">
        <v>126</v>
      </c>
      <c r="AU278" s="183" t="s">
        <v>85</v>
      </c>
      <c r="AY278" s="17" t="s">
        <v>124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7" t="s">
        <v>14</v>
      </c>
      <c r="BK278" s="184">
        <f>ROUND(I278*H278,2)</f>
        <v>0</v>
      </c>
      <c r="BL278" s="17" t="s">
        <v>364</v>
      </c>
      <c r="BM278" s="183" t="s">
        <v>503</v>
      </c>
    </row>
    <row r="279" s="2" customFormat="1" ht="16.5" customHeight="1">
      <c r="A279" s="36"/>
      <c r="B279" s="170"/>
      <c r="C279" s="202" t="s">
        <v>504</v>
      </c>
      <c r="D279" s="202" t="s">
        <v>279</v>
      </c>
      <c r="E279" s="203" t="s">
        <v>505</v>
      </c>
      <c r="F279" s="204" t="s">
        <v>506</v>
      </c>
      <c r="G279" s="205" t="s">
        <v>407</v>
      </c>
      <c r="H279" s="206">
        <v>1</v>
      </c>
      <c r="I279" s="207"/>
      <c r="J279" s="208">
        <f>ROUND(I279*H279,2)</f>
        <v>0</v>
      </c>
      <c r="K279" s="209"/>
      <c r="L279" s="210"/>
      <c r="M279" s="211" t="s">
        <v>1</v>
      </c>
      <c r="N279" s="212" t="s">
        <v>41</v>
      </c>
      <c r="O279" s="75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3" t="s">
        <v>369</v>
      </c>
      <c r="AT279" s="183" t="s">
        <v>279</v>
      </c>
      <c r="AU279" s="183" t="s">
        <v>85</v>
      </c>
      <c r="AY279" s="17" t="s">
        <v>124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7" t="s">
        <v>14</v>
      </c>
      <c r="BK279" s="184">
        <f>ROUND(I279*H279,2)</f>
        <v>0</v>
      </c>
      <c r="BL279" s="17" t="s">
        <v>364</v>
      </c>
      <c r="BM279" s="183" t="s">
        <v>507</v>
      </c>
    </row>
    <row r="280" s="2" customFormat="1" ht="16.5" customHeight="1">
      <c r="A280" s="36"/>
      <c r="B280" s="170"/>
      <c r="C280" s="171" t="s">
        <v>508</v>
      </c>
      <c r="D280" s="171" t="s">
        <v>126</v>
      </c>
      <c r="E280" s="172" t="s">
        <v>509</v>
      </c>
      <c r="F280" s="173" t="s">
        <v>510</v>
      </c>
      <c r="G280" s="174" t="s">
        <v>341</v>
      </c>
      <c r="H280" s="175">
        <v>2</v>
      </c>
      <c r="I280" s="176"/>
      <c r="J280" s="177">
        <f>ROUND(I280*H280,2)</f>
        <v>0</v>
      </c>
      <c r="K280" s="178"/>
      <c r="L280" s="37"/>
      <c r="M280" s="179" t="s">
        <v>1</v>
      </c>
      <c r="N280" s="180" t="s">
        <v>41</v>
      </c>
      <c r="O280" s="75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3" t="s">
        <v>364</v>
      </c>
      <c r="AT280" s="183" t="s">
        <v>126</v>
      </c>
      <c r="AU280" s="183" t="s">
        <v>85</v>
      </c>
      <c r="AY280" s="17" t="s">
        <v>124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7" t="s">
        <v>14</v>
      </c>
      <c r="BK280" s="184">
        <f>ROUND(I280*H280,2)</f>
        <v>0</v>
      </c>
      <c r="BL280" s="17" t="s">
        <v>364</v>
      </c>
      <c r="BM280" s="183" t="s">
        <v>511</v>
      </c>
    </row>
    <row r="281" s="2" customFormat="1" ht="16.5" customHeight="1">
      <c r="A281" s="36"/>
      <c r="B281" s="170"/>
      <c r="C281" s="202" t="s">
        <v>512</v>
      </c>
      <c r="D281" s="202" t="s">
        <v>279</v>
      </c>
      <c r="E281" s="203" t="s">
        <v>513</v>
      </c>
      <c r="F281" s="204" t="s">
        <v>514</v>
      </c>
      <c r="G281" s="205" t="s">
        <v>407</v>
      </c>
      <c r="H281" s="206">
        <v>2</v>
      </c>
      <c r="I281" s="207"/>
      <c r="J281" s="208">
        <f>ROUND(I281*H281,2)</f>
        <v>0</v>
      </c>
      <c r="K281" s="209"/>
      <c r="L281" s="210"/>
      <c r="M281" s="211" t="s">
        <v>1</v>
      </c>
      <c r="N281" s="212" t="s">
        <v>41</v>
      </c>
      <c r="O281" s="75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3" t="s">
        <v>369</v>
      </c>
      <c r="AT281" s="183" t="s">
        <v>279</v>
      </c>
      <c r="AU281" s="183" t="s">
        <v>85</v>
      </c>
      <c r="AY281" s="17" t="s">
        <v>124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14</v>
      </c>
      <c r="BK281" s="184">
        <f>ROUND(I281*H281,2)</f>
        <v>0</v>
      </c>
      <c r="BL281" s="17" t="s">
        <v>364</v>
      </c>
      <c r="BM281" s="183" t="s">
        <v>515</v>
      </c>
    </row>
    <row r="282" s="2" customFormat="1" ht="16.5" customHeight="1">
      <c r="A282" s="36"/>
      <c r="B282" s="170"/>
      <c r="C282" s="171" t="s">
        <v>516</v>
      </c>
      <c r="D282" s="171" t="s">
        <v>126</v>
      </c>
      <c r="E282" s="172" t="s">
        <v>517</v>
      </c>
      <c r="F282" s="173" t="s">
        <v>518</v>
      </c>
      <c r="G282" s="174" t="s">
        <v>341</v>
      </c>
      <c r="H282" s="175">
        <v>1</v>
      </c>
      <c r="I282" s="176"/>
      <c r="J282" s="177">
        <f>ROUND(I282*H282,2)</f>
        <v>0</v>
      </c>
      <c r="K282" s="178"/>
      <c r="L282" s="37"/>
      <c r="M282" s="179" t="s">
        <v>1</v>
      </c>
      <c r="N282" s="180" t="s">
        <v>41</v>
      </c>
      <c r="O282" s="75"/>
      <c r="P282" s="181">
        <f>O282*H282</f>
        <v>0</v>
      </c>
      <c r="Q282" s="181">
        <v>0.0053600000000000002</v>
      </c>
      <c r="R282" s="181">
        <f>Q282*H282</f>
        <v>0.0053600000000000002</v>
      </c>
      <c r="S282" s="181">
        <v>0</v>
      </c>
      <c r="T282" s="18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3" t="s">
        <v>364</v>
      </c>
      <c r="AT282" s="183" t="s">
        <v>126</v>
      </c>
      <c r="AU282" s="183" t="s">
        <v>85</v>
      </c>
      <c r="AY282" s="17" t="s">
        <v>124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7" t="s">
        <v>14</v>
      </c>
      <c r="BK282" s="184">
        <f>ROUND(I282*H282,2)</f>
        <v>0</v>
      </c>
      <c r="BL282" s="17" t="s">
        <v>364</v>
      </c>
      <c r="BM282" s="183" t="s">
        <v>519</v>
      </c>
    </row>
    <row r="283" s="2" customFormat="1" ht="24.15" customHeight="1">
      <c r="A283" s="36"/>
      <c r="B283" s="170"/>
      <c r="C283" s="202" t="s">
        <v>520</v>
      </c>
      <c r="D283" s="202" t="s">
        <v>279</v>
      </c>
      <c r="E283" s="203" t="s">
        <v>521</v>
      </c>
      <c r="F283" s="204" t="s">
        <v>522</v>
      </c>
      <c r="G283" s="205" t="s">
        <v>407</v>
      </c>
      <c r="H283" s="206">
        <v>1</v>
      </c>
      <c r="I283" s="207"/>
      <c r="J283" s="208">
        <f>ROUND(I283*H283,2)</f>
        <v>0</v>
      </c>
      <c r="K283" s="209"/>
      <c r="L283" s="210"/>
      <c r="M283" s="211" t="s">
        <v>1</v>
      </c>
      <c r="N283" s="212" t="s">
        <v>41</v>
      </c>
      <c r="O283" s="75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3" t="s">
        <v>369</v>
      </c>
      <c r="AT283" s="183" t="s">
        <v>279</v>
      </c>
      <c r="AU283" s="183" t="s">
        <v>85</v>
      </c>
      <c r="AY283" s="17" t="s">
        <v>124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7" t="s">
        <v>14</v>
      </c>
      <c r="BK283" s="184">
        <f>ROUND(I283*H283,2)</f>
        <v>0</v>
      </c>
      <c r="BL283" s="17" t="s">
        <v>364</v>
      </c>
      <c r="BM283" s="183" t="s">
        <v>523</v>
      </c>
    </row>
    <row r="284" s="2" customFormat="1" ht="16.5" customHeight="1">
      <c r="A284" s="36"/>
      <c r="B284" s="170"/>
      <c r="C284" s="171" t="s">
        <v>524</v>
      </c>
      <c r="D284" s="171" t="s">
        <v>126</v>
      </c>
      <c r="E284" s="172" t="s">
        <v>525</v>
      </c>
      <c r="F284" s="173" t="s">
        <v>526</v>
      </c>
      <c r="G284" s="174" t="s">
        <v>407</v>
      </c>
      <c r="H284" s="175">
        <v>1</v>
      </c>
      <c r="I284" s="176"/>
      <c r="J284" s="177">
        <f>ROUND(I284*H284,2)</f>
        <v>0</v>
      </c>
      <c r="K284" s="178"/>
      <c r="L284" s="37"/>
      <c r="M284" s="179" t="s">
        <v>1</v>
      </c>
      <c r="N284" s="180" t="s">
        <v>41</v>
      </c>
      <c r="O284" s="75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3" t="s">
        <v>364</v>
      </c>
      <c r="AT284" s="183" t="s">
        <v>126</v>
      </c>
      <c r="AU284" s="183" t="s">
        <v>85</v>
      </c>
      <c r="AY284" s="17" t="s">
        <v>124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7" t="s">
        <v>14</v>
      </c>
      <c r="BK284" s="184">
        <f>ROUND(I284*H284,2)</f>
        <v>0</v>
      </c>
      <c r="BL284" s="17" t="s">
        <v>364</v>
      </c>
      <c r="BM284" s="183" t="s">
        <v>527</v>
      </c>
    </row>
    <row r="285" s="2" customFormat="1" ht="16.5" customHeight="1">
      <c r="A285" s="36"/>
      <c r="B285" s="170"/>
      <c r="C285" s="171" t="s">
        <v>528</v>
      </c>
      <c r="D285" s="171" t="s">
        <v>126</v>
      </c>
      <c r="E285" s="172" t="s">
        <v>529</v>
      </c>
      <c r="F285" s="173" t="s">
        <v>530</v>
      </c>
      <c r="G285" s="174" t="s">
        <v>407</v>
      </c>
      <c r="H285" s="175">
        <v>1</v>
      </c>
      <c r="I285" s="176"/>
      <c r="J285" s="177">
        <f>ROUND(I285*H285,2)</f>
        <v>0</v>
      </c>
      <c r="K285" s="178"/>
      <c r="L285" s="37"/>
      <c r="M285" s="179" t="s">
        <v>1</v>
      </c>
      <c r="N285" s="180" t="s">
        <v>41</v>
      </c>
      <c r="O285" s="75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3" t="s">
        <v>364</v>
      </c>
      <c r="AT285" s="183" t="s">
        <v>126</v>
      </c>
      <c r="AU285" s="183" t="s">
        <v>85</v>
      </c>
      <c r="AY285" s="17" t="s">
        <v>124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7" t="s">
        <v>14</v>
      </c>
      <c r="BK285" s="184">
        <f>ROUND(I285*H285,2)</f>
        <v>0</v>
      </c>
      <c r="BL285" s="17" t="s">
        <v>364</v>
      </c>
      <c r="BM285" s="183" t="s">
        <v>531</v>
      </c>
    </row>
    <row r="286" s="2" customFormat="1" ht="16.5" customHeight="1">
      <c r="A286" s="36"/>
      <c r="B286" s="170"/>
      <c r="C286" s="171" t="s">
        <v>532</v>
      </c>
      <c r="D286" s="171" t="s">
        <v>126</v>
      </c>
      <c r="E286" s="172" t="s">
        <v>533</v>
      </c>
      <c r="F286" s="173" t="s">
        <v>534</v>
      </c>
      <c r="G286" s="174" t="s">
        <v>407</v>
      </c>
      <c r="H286" s="175">
        <v>3</v>
      </c>
      <c r="I286" s="176"/>
      <c r="J286" s="177">
        <f>ROUND(I286*H286,2)</f>
        <v>0</v>
      </c>
      <c r="K286" s="178"/>
      <c r="L286" s="37"/>
      <c r="M286" s="179" t="s">
        <v>1</v>
      </c>
      <c r="N286" s="180" t="s">
        <v>41</v>
      </c>
      <c r="O286" s="75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3" t="s">
        <v>364</v>
      </c>
      <c r="AT286" s="183" t="s">
        <v>126</v>
      </c>
      <c r="AU286" s="183" t="s">
        <v>85</v>
      </c>
      <c r="AY286" s="17" t="s">
        <v>124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7" t="s">
        <v>14</v>
      </c>
      <c r="BK286" s="184">
        <f>ROUND(I286*H286,2)</f>
        <v>0</v>
      </c>
      <c r="BL286" s="17" t="s">
        <v>364</v>
      </c>
      <c r="BM286" s="183" t="s">
        <v>535</v>
      </c>
    </row>
    <row r="287" s="2" customFormat="1" ht="33" customHeight="1">
      <c r="A287" s="36"/>
      <c r="B287" s="170"/>
      <c r="C287" s="171" t="s">
        <v>536</v>
      </c>
      <c r="D287" s="171" t="s">
        <v>126</v>
      </c>
      <c r="E287" s="172" t="s">
        <v>537</v>
      </c>
      <c r="F287" s="173" t="s">
        <v>538</v>
      </c>
      <c r="G287" s="174" t="s">
        <v>341</v>
      </c>
      <c r="H287" s="175">
        <v>3</v>
      </c>
      <c r="I287" s="176"/>
      <c r="J287" s="177">
        <f>ROUND(I287*H287,2)</f>
        <v>0</v>
      </c>
      <c r="K287" s="178"/>
      <c r="L287" s="37"/>
      <c r="M287" s="179" t="s">
        <v>1</v>
      </c>
      <c r="N287" s="180" t="s">
        <v>41</v>
      </c>
      <c r="O287" s="75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3" t="s">
        <v>364</v>
      </c>
      <c r="AT287" s="183" t="s">
        <v>126</v>
      </c>
      <c r="AU287" s="183" t="s">
        <v>85</v>
      </c>
      <c r="AY287" s="17" t="s">
        <v>124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7" t="s">
        <v>14</v>
      </c>
      <c r="BK287" s="184">
        <f>ROUND(I287*H287,2)</f>
        <v>0</v>
      </c>
      <c r="BL287" s="17" t="s">
        <v>364</v>
      </c>
      <c r="BM287" s="183" t="s">
        <v>539</v>
      </c>
    </row>
    <row r="288" s="2" customFormat="1" ht="16.5" customHeight="1">
      <c r="A288" s="36"/>
      <c r="B288" s="170"/>
      <c r="C288" s="202" t="s">
        <v>540</v>
      </c>
      <c r="D288" s="202" t="s">
        <v>279</v>
      </c>
      <c r="E288" s="203" t="s">
        <v>541</v>
      </c>
      <c r="F288" s="204" t="s">
        <v>542</v>
      </c>
      <c r="G288" s="205" t="s">
        <v>341</v>
      </c>
      <c r="H288" s="206">
        <v>3</v>
      </c>
      <c r="I288" s="207"/>
      <c r="J288" s="208">
        <f>ROUND(I288*H288,2)</f>
        <v>0</v>
      </c>
      <c r="K288" s="209"/>
      <c r="L288" s="210"/>
      <c r="M288" s="211" t="s">
        <v>1</v>
      </c>
      <c r="N288" s="212" t="s">
        <v>41</v>
      </c>
      <c r="O288" s="75"/>
      <c r="P288" s="181">
        <f>O288*H288</f>
        <v>0</v>
      </c>
      <c r="Q288" s="181">
        <v>0.00019000000000000001</v>
      </c>
      <c r="R288" s="181">
        <f>Q288*H288</f>
        <v>0.00056999999999999998</v>
      </c>
      <c r="S288" s="181">
        <v>0</v>
      </c>
      <c r="T288" s="18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3" t="s">
        <v>369</v>
      </c>
      <c r="AT288" s="183" t="s">
        <v>279</v>
      </c>
      <c r="AU288" s="183" t="s">
        <v>85</v>
      </c>
      <c r="AY288" s="17" t="s">
        <v>124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7" t="s">
        <v>14</v>
      </c>
      <c r="BK288" s="184">
        <f>ROUND(I288*H288,2)</f>
        <v>0</v>
      </c>
      <c r="BL288" s="17" t="s">
        <v>364</v>
      </c>
      <c r="BM288" s="183" t="s">
        <v>543</v>
      </c>
    </row>
    <row r="289" s="2" customFormat="1" ht="37.8" customHeight="1">
      <c r="A289" s="36"/>
      <c r="B289" s="170"/>
      <c r="C289" s="171" t="s">
        <v>544</v>
      </c>
      <c r="D289" s="171" t="s">
        <v>126</v>
      </c>
      <c r="E289" s="172" t="s">
        <v>545</v>
      </c>
      <c r="F289" s="173" t="s">
        <v>546</v>
      </c>
      <c r="G289" s="174" t="s">
        <v>341</v>
      </c>
      <c r="H289" s="175">
        <v>6</v>
      </c>
      <c r="I289" s="176"/>
      <c r="J289" s="177">
        <f>ROUND(I289*H289,2)</f>
        <v>0</v>
      </c>
      <c r="K289" s="178"/>
      <c r="L289" s="37"/>
      <c r="M289" s="179" t="s">
        <v>1</v>
      </c>
      <c r="N289" s="180" t="s">
        <v>41</v>
      </c>
      <c r="O289" s="75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3" t="s">
        <v>364</v>
      </c>
      <c r="AT289" s="183" t="s">
        <v>126</v>
      </c>
      <c r="AU289" s="183" t="s">
        <v>85</v>
      </c>
      <c r="AY289" s="17" t="s">
        <v>124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7" t="s">
        <v>14</v>
      </c>
      <c r="BK289" s="184">
        <f>ROUND(I289*H289,2)</f>
        <v>0</v>
      </c>
      <c r="BL289" s="17" t="s">
        <v>364</v>
      </c>
      <c r="BM289" s="183" t="s">
        <v>547</v>
      </c>
    </row>
    <row r="290" s="2" customFormat="1" ht="16.5" customHeight="1">
      <c r="A290" s="36"/>
      <c r="B290" s="170"/>
      <c r="C290" s="202" t="s">
        <v>548</v>
      </c>
      <c r="D290" s="202" t="s">
        <v>279</v>
      </c>
      <c r="E290" s="203" t="s">
        <v>549</v>
      </c>
      <c r="F290" s="204" t="s">
        <v>550</v>
      </c>
      <c r="G290" s="205" t="s">
        <v>341</v>
      </c>
      <c r="H290" s="206">
        <v>6</v>
      </c>
      <c r="I290" s="207"/>
      <c r="J290" s="208">
        <f>ROUND(I290*H290,2)</f>
        <v>0</v>
      </c>
      <c r="K290" s="209"/>
      <c r="L290" s="210"/>
      <c r="M290" s="211" t="s">
        <v>1</v>
      </c>
      <c r="N290" s="212" t="s">
        <v>41</v>
      </c>
      <c r="O290" s="75"/>
      <c r="P290" s="181">
        <f>O290*H290</f>
        <v>0</v>
      </c>
      <c r="Q290" s="181">
        <v>0.0020999999999999999</v>
      </c>
      <c r="R290" s="181">
        <f>Q290*H290</f>
        <v>0.0126</v>
      </c>
      <c r="S290" s="181">
        <v>0</v>
      </c>
      <c r="T290" s="18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3" t="s">
        <v>369</v>
      </c>
      <c r="AT290" s="183" t="s">
        <v>279</v>
      </c>
      <c r="AU290" s="183" t="s">
        <v>85</v>
      </c>
      <c r="AY290" s="17" t="s">
        <v>124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7" t="s">
        <v>14</v>
      </c>
      <c r="BK290" s="184">
        <f>ROUND(I290*H290,2)</f>
        <v>0</v>
      </c>
      <c r="BL290" s="17" t="s">
        <v>364</v>
      </c>
      <c r="BM290" s="183" t="s">
        <v>551</v>
      </c>
    </row>
    <row r="291" s="2" customFormat="1" ht="55.5" customHeight="1">
      <c r="A291" s="36"/>
      <c r="B291" s="170"/>
      <c r="C291" s="171" t="s">
        <v>552</v>
      </c>
      <c r="D291" s="171" t="s">
        <v>126</v>
      </c>
      <c r="E291" s="172" t="s">
        <v>553</v>
      </c>
      <c r="F291" s="173" t="s">
        <v>554</v>
      </c>
      <c r="G291" s="174" t="s">
        <v>555</v>
      </c>
      <c r="H291" s="175">
        <v>1</v>
      </c>
      <c r="I291" s="176"/>
      <c r="J291" s="177">
        <f>ROUND(I291*H291,2)</f>
        <v>0</v>
      </c>
      <c r="K291" s="178"/>
      <c r="L291" s="37"/>
      <c r="M291" s="179" t="s">
        <v>1</v>
      </c>
      <c r="N291" s="180" t="s">
        <v>41</v>
      </c>
      <c r="O291" s="75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3" t="s">
        <v>364</v>
      </c>
      <c r="AT291" s="183" t="s">
        <v>126</v>
      </c>
      <c r="AU291" s="183" t="s">
        <v>85</v>
      </c>
      <c r="AY291" s="17" t="s">
        <v>124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7" t="s">
        <v>14</v>
      </c>
      <c r="BK291" s="184">
        <f>ROUND(I291*H291,2)</f>
        <v>0</v>
      </c>
      <c r="BL291" s="17" t="s">
        <v>364</v>
      </c>
      <c r="BM291" s="183" t="s">
        <v>556</v>
      </c>
    </row>
    <row r="292" s="2" customFormat="1" ht="16.5" customHeight="1">
      <c r="A292" s="36"/>
      <c r="B292" s="170"/>
      <c r="C292" s="171" t="s">
        <v>557</v>
      </c>
      <c r="D292" s="171" t="s">
        <v>126</v>
      </c>
      <c r="E292" s="172" t="s">
        <v>558</v>
      </c>
      <c r="F292" s="173" t="s">
        <v>559</v>
      </c>
      <c r="G292" s="174" t="s">
        <v>139</v>
      </c>
      <c r="H292" s="175">
        <v>23</v>
      </c>
      <c r="I292" s="176"/>
      <c r="J292" s="177">
        <f>ROUND(I292*H292,2)</f>
        <v>0</v>
      </c>
      <c r="K292" s="178"/>
      <c r="L292" s="37"/>
      <c r="M292" s="179" t="s">
        <v>1</v>
      </c>
      <c r="N292" s="180" t="s">
        <v>41</v>
      </c>
      <c r="O292" s="75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3" t="s">
        <v>364</v>
      </c>
      <c r="AT292" s="183" t="s">
        <v>126</v>
      </c>
      <c r="AU292" s="183" t="s">
        <v>85</v>
      </c>
      <c r="AY292" s="17" t="s">
        <v>124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7" t="s">
        <v>14</v>
      </c>
      <c r="BK292" s="184">
        <f>ROUND(I292*H292,2)</f>
        <v>0</v>
      </c>
      <c r="BL292" s="17" t="s">
        <v>364</v>
      </c>
      <c r="BM292" s="183" t="s">
        <v>560</v>
      </c>
    </row>
    <row r="293" s="2" customFormat="1" ht="16.5" customHeight="1">
      <c r="A293" s="36"/>
      <c r="B293" s="170"/>
      <c r="C293" s="171" t="s">
        <v>561</v>
      </c>
      <c r="D293" s="171" t="s">
        <v>126</v>
      </c>
      <c r="E293" s="172" t="s">
        <v>562</v>
      </c>
      <c r="F293" s="173" t="s">
        <v>563</v>
      </c>
      <c r="G293" s="174" t="s">
        <v>139</v>
      </c>
      <c r="H293" s="175">
        <v>11.4</v>
      </c>
      <c r="I293" s="176"/>
      <c r="J293" s="177">
        <f>ROUND(I293*H293,2)</f>
        <v>0</v>
      </c>
      <c r="K293" s="178"/>
      <c r="L293" s="37"/>
      <c r="M293" s="179" t="s">
        <v>1</v>
      </c>
      <c r="N293" s="180" t="s">
        <v>41</v>
      </c>
      <c r="O293" s="75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3" t="s">
        <v>364</v>
      </c>
      <c r="AT293" s="183" t="s">
        <v>126</v>
      </c>
      <c r="AU293" s="183" t="s">
        <v>85</v>
      </c>
      <c r="AY293" s="17" t="s">
        <v>124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7" t="s">
        <v>14</v>
      </c>
      <c r="BK293" s="184">
        <f>ROUND(I293*H293,2)</f>
        <v>0</v>
      </c>
      <c r="BL293" s="17" t="s">
        <v>364</v>
      </c>
      <c r="BM293" s="183" t="s">
        <v>564</v>
      </c>
    </row>
    <row r="294" s="2" customFormat="1" ht="21.75" customHeight="1">
      <c r="A294" s="36"/>
      <c r="B294" s="170"/>
      <c r="C294" s="171" t="s">
        <v>565</v>
      </c>
      <c r="D294" s="171" t="s">
        <v>126</v>
      </c>
      <c r="E294" s="172" t="s">
        <v>566</v>
      </c>
      <c r="F294" s="173" t="s">
        <v>567</v>
      </c>
      <c r="G294" s="174" t="s">
        <v>407</v>
      </c>
      <c r="H294" s="175">
        <v>2</v>
      </c>
      <c r="I294" s="176"/>
      <c r="J294" s="177">
        <f>ROUND(I294*H294,2)</f>
        <v>0</v>
      </c>
      <c r="K294" s="178"/>
      <c r="L294" s="37"/>
      <c r="M294" s="179" t="s">
        <v>1</v>
      </c>
      <c r="N294" s="180" t="s">
        <v>41</v>
      </c>
      <c r="O294" s="75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3" t="s">
        <v>364</v>
      </c>
      <c r="AT294" s="183" t="s">
        <v>126</v>
      </c>
      <c r="AU294" s="183" t="s">
        <v>85</v>
      </c>
      <c r="AY294" s="17" t="s">
        <v>124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7" t="s">
        <v>14</v>
      </c>
      <c r="BK294" s="184">
        <f>ROUND(I294*H294,2)</f>
        <v>0</v>
      </c>
      <c r="BL294" s="17" t="s">
        <v>364</v>
      </c>
      <c r="BM294" s="183" t="s">
        <v>568</v>
      </c>
    </row>
    <row r="295" s="2" customFormat="1" ht="21.75" customHeight="1">
      <c r="A295" s="36"/>
      <c r="B295" s="170"/>
      <c r="C295" s="171" t="s">
        <v>569</v>
      </c>
      <c r="D295" s="171" t="s">
        <v>126</v>
      </c>
      <c r="E295" s="172" t="s">
        <v>570</v>
      </c>
      <c r="F295" s="173" t="s">
        <v>571</v>
      </c>
      <c r="G295" s="174" t="s">
        <v>407</v>
      </c>
      <c r="H295" s="175">
        <v>6</v>
      </c>
      <c r="I295" s="176"/>
      <c r="J295" s="177">
        <f>ROUND(I295*H295,2)</f>
        <v>0</v>
      </c>
      <c r="K295" s="178"/>
      <c r="L295" s="37"/>
      <c r="M295" s="179" t="s">
        <v>1</v>
      </c>
      <c r="N295" s="180" t="s">
        <v>41</v>
      </c>
      <c r="O295" s="75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3" t="s">
        <v>364</v>
      </c>
      <c r="AT295" s="183" t="s">
        <v>126</v>
      </c>
      <c r="AU295" s="183" t="s">
        <v>85</v>
      </c>
      <c r="AY295" s="17" t="s">
        <v>124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7" t="s">
        <v>14</v>
      </c>
      <c r="BK295" s="184">
        <f>ROUND(I295*H295,2)</f>
        <v>0</v>
      </c>
      <c r="BL295" s="17" t="s">
        <v>364</v>
      </c>
      <c r="BM295" s="183" t="s">
        <v>572</v>
      </c>
    </row>
    <row r="296" s="2" customFormat="1" ht="37.8" customHeight="1">
      <c r="A296" s="36"/>
      <c r="B296" s="170"/>
      <c r="C296" s="171" t="s">
        <v>573</v>
      </c>
      <c r="D296" s="171" t="s">
        <v>126</v>
      </c>
      <c r="E296" s="172" t="s">
        <v>574</v>
      </c>
      <c r="F296" s="173" t="s">
        <v>575</v>
      </c>
      <c r="G296" s="174" t="s">
        <v>576</v>
      </c>
      <c r="H296" s="175">
        <v>4</v>
      </c>
      <c r="I296" s="176"/>
      <c r="J296" s="177">
        <f>ROUND(I296*H296,2)</f>
        <v>0</v>
      </c>
      <c r="K296" s="178"/>
      <c r="L296" s="37"/>
      <c r="M296" s="179" t="s">
        <v>1</v>
      </c>
      <c r="N296" s="180" t="s">
        <v>41</v>
      </c>
      <c r="O296" s="75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3" t="s">
        <v>364</v>
      </c>
      <c r="AT296" s="183" t="s">
        <v>126</v>
      </c>
      <c r="AU296" s="183" t="s">
        <v>85</v>
      </c>
      <c r="AY296" s="17" t="s">
        <v>124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7" t="s">
        <v>14</v>
      </c>
      <c r="BK296" s="184">
        <f>ROUND(I296*H296,2)</f>
        <v>0</v>
      </c>
      <c r="BL296" s="17" t="s">
        <v>364</v>
      </c>
      <c r="BM296" s="183" t="s">
        <v>577</v>
      </c>
    </row>
    <row r="297" s="2" customFormat="1" ht="24.15" customHeight="1">
      <c r="A297" s="36"/>
      <c r="B297" s="170"/>
      <c r="C297" s="171" t="s">
        <v>578</v>
      </c>
      <c r="D297" s="171" t="s">
        <v>126</v>
      </c>
      <c r="E297" s="172" t="s">
        <v>579</v>
      </c>
      <c r="F297" s="173" t="s">
        <v>580</v>
      </c>
      <c r="G297" s="174" t="s">
        <v>139</v>
      </c>
      <c r="H297" s="175">
        <v>200</v>
      </c>
      <c r="I297" s="176"/>
      <c r="J297" s="177">
        <f>ROUND(I297*H297,2)</f>
        <v>0</v>
      </c>
      <c r="K297" s="178"/>
      <c r="L297" s="37"/>
      <c r="M297" s="179" t="s">
        <v>1</v>
      </c>
      <c r="N297" s="180" t="s">
        <v>41</v>
      </c>
      <c r="O297" s="75"/>
      <c r="P297" s="181">
        <f>O297*H297</f>
        <v>0</v>
      </c>
      <c r="Q297" s="181">
        <v>1.0000000000000001E-05</v>
      </c>
      <c r="R297" s="181">
        <f>Q297*H297</f>
        <v>0.002</v>
      </c>
      <c r="S297" s="181">
        <v>0</v>
      </c>
      <c r="T297" s="182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3" t="s">
        <v>364</v>
      </c>
      <c r="AT297" s="183" t="s">
        <v>126</v>
      </c>
      <c r="AU297" s="183" t="s">
        <v>85</v>
      </c>
      <c r="AY297" s="17" t="s">
        <v>124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7" t="s">
        <v>14</v>
      </c>
      <c r="BK297" s="184">
        <f>ROUND(I297*H297,2)</f>
        <v>0</v>
      </c>
      <c r="BL297" s="17" t="s">
        <v>364</v>
      </c>
      <c r="BM297" s="183" t="s">
        <v>581</v>
      </c>
    </row>
    <row r="298" s="2" customFormat="1" ht="24.15" customHeight="1">
      <c r="A298" s="36"/>
      <c r="B298" s="170"/>
      <c r="C298" s="171" t="s">
        <v>582</v>
      </c>
      <c r="D298" s="171" t="s">
        <v>126</v>
      </c>
      <c r="E298" s="172" t="s">
        <v>583</v>
      </c>
      <c r="F298" s="173" t="s">
        <v>584</v>
      </c>
      <c r="G298" s="174" t="s">
        <v>341</v>
      </c>
      <c r="H298" s="175">
        <v>47.5</v>
      </c>
      <c r="I298" s="176"/>
      <c r="J298" s="177">
        <f>ROUND(I298*H298,2)</f>
        <v>0</v>
      </c>
      <c r="K298" s="178"/>
      <c r="L298" s="37"/>
      <c r="M298" s="179" t="s">
        <v>1</v>
      </c>
      <c r="N298" s="180" t="s">
        <v>41</v>
      </c>
      <c r="O298" s="75"/>
      <c r="P298" s="181">
        <f>O298*H298</f>
        <v>0</v>
      </c>
      <c r="Q298" s="181">
        <v>0.00038000000000000002</v>
      </c>
      <c r="R298" s="181">
        <f>Q298*H298</f>
        <v>0.01805</v>
      </c>
      <c r="S298" s="181">
        <v>0</v>
      </c>
      <c r="T298" s="18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3" t="s">
        <v>364</v>
      </c>
      <c r="AT298" s="183" t="s">
        <v>126</v>
      </c>
      <c r="AU298" s="183" t="s">
        <v>85</v>
      </c>
      <c r="AY298" s="17" t="s">
        <v>124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7" t="s">
        <v>14</v>
      </c>
      <c r="BK298" s="184">
        <f>ROUND(I298*H298,2)</f>
        <v>0</v>
      </c>
      <c r="BL298" s="17" t="s">
        <v>364</v>
      </c>
      <c r="BM298" s="183" t="s">
        <v>585</v>
      </c>
    </row>
    <row r="299" s="13" customFormat="1">
      <c r="A299" s="13"/>
      <c r="B299" s="185"/>
      <c r="C299" s="13"/>
      <c r="D299" s="186" t="s">
        <v>165</v>
      </c>
      <c r="E299" s="187" t="s">
        <v>1</v>
      </c>
      <c r="F299" s="188" t="s">
        <v>586</v>
      </c>
      <c r="G299" s="13"/>
      <c r="H299" s="189">
        <v>47.5</v>
      </c>
      <c r="I299" s="190"/>
      <c r="J299" s="13"/>
      <c r="K299" s="13"/>
      <c r="L299" s="185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7" t="s">
        <v>165</v>
      </c>
      <c r="AU299" s="187" t="s">
        <v>85</v>
      </c>
      <c r="AV299" s="13" t="s">
        <v>85</v>
      </c>
      <c r="AW299" s="13" t="s">
        <v>32</v>
      </c>
      <c r="AX299" s="13" t="s">
        <v>14</v>
      </c>
      <c r="AY299" s="187" t="s">
        <v>124</v>
      </c>
    </row>
    <row r="300" s="2" customFormat="1" ht="24.15" customHeight="1">
      <c r="A300" s="36"/>
      <c r="B300" s="170"/>
      <c r="C300" s="171" t="s">
        <v>587</v>
      </c>
      <c r="D300" s="171" t="s">
        <v>126</v>
      </c>
      <c r="E300" s="172" t="s">
        <v>588</v>
      </c>
      <c r="F300" s="173" t="s">
        <v>589</v>
      </c>
      <c r="G300" s="174" t="s">
        <v>341</v>
      </c>
      <c r="H300" s="175">
        <v>2</v>
      </c>
      <c r="I300" s="176"/>
      <c r="J300" s="177">
        <f>ROUND(I300*H300,2)</f>
        <v>0</v>
      </c>
      <c r="K300" s="178"/>
      <c r="L300" s="37"/>
      <c r="M300" s="179" t="s">
        <v>1</v>
      </c>
      <c r="N300" s="180" t="s">
        <v>41</v>
      </c>
      <c r="O300" s="75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3" t="s">
        <v>364</v>
      </c>
      <c r="AT300" s="183" t="s">
        <v>126</v>
      </c>
      <c r="AU300" s="183" t="s">
        <v>85</v>
      </c>
      <c r="AY300" s="17" t="s">
        <v>124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7" t="s">
        <v>14</v>
      </c>
      <c r="BK300" s="184">
        <f>ROUND(I300*H300,2)</f>
        <v>0</v>
      </c>
      <c r="BL300" s="17" t="s">
        <v>364</v>
      </c>
      <c r="BM300" s="183" t="s">
        <v>590</v>
      </c>
    </row>
    <row r="301" s="2" customFormat="1" ht="24.15" customHeight="1">
      <c r="A301" s="36"/>
      <c r="B301" s="170"/>
      <c r="C301" s="171" t="s">
        <v>591</v>
      </c>
      <c r="D301" s="171" t="s">
        <v>126</v>
      </c>
      <c r="E301" s="172" t="s">
        <v>592</v>
      </c>
      <c r="F301" s="173" t="s">
        <v>593</v>
      </c>
      <c r="G301" s="174" t="s">
        <v>139</v>
      </c>
      <c r="H301" s="175">
        <v>197</v>
      </c>
      <c r="I301" s="176"/>
      <c r="J301" s="177">
        <f>ROUND(I301*H301,2)</f>
        <v>0</v>
      </c>
      <c r="K301" s="178"/>
      <c r="L301" s="37"/>
      <c r="M301" s="179" t="s">
        <v>1</v>
      </c>
      <c r="N301" s="180" t="s">
        <v>41</v>
      </c>
      <c r="O301" s="75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3" t="s">
        <v>364</v>
      </c>
      <c r="AT301" s="183" t="s">
        <v>126</v>
      </c>
      <c r="AU301" s="183" t="s">
        <v>85</v>
      </c>
      <c r="AY301" s="17" t="s">
        <v>124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7" t="s">
        <v>14</v>
      </c>
      <c r="BK301" s="184">
        <f>ROUND(I301*H301,2)</f>
        <v>0</v>
      </c>
      <c r="BL301" s="17" t="s">
        <v>364</v>
      </c>
      <c r="BM301" s="183" t="s">
        <v>594</v>
      </c>
    </row>
    <row r="302" s="2" customFormat="1" ht="21.75" customHeight="1">
      <c r="A302" s="36"/>
      <c r="B302" s="170"/>
      <c r="C302" s="171" t="s">
        <v>595</v>
      </c>
      <c r="D302" s="171" t="s">
        <v>126</v>
      </c>
      <c r="E302" s="172" t="s">
        <v>596</v>
      </c>
      <c r="F302" s="173" t="s">
        <v>597</v>
      </c>
      <c r="G302" s="174" t="s">
        <v>598</v>
      </c>
      <c r="H302" s="175">
        <v>1</v>
      </c>
      <c r="I302" s="176"/>
      <c r="J302" s="177">
        <f>ROUND(I302*H302,2)</f>
        <v>0</v>
      </c>
      <c r="K302" s="178"/>
      <c r="L302" s="37"/>
      <c r="M302" s="179" t="s">
        <v>1</v>
      </c>
      <c r="N302" s="180" t="s">
        <v>41</v>
      </c>
      <c r="O302" s="75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3" t="s">
        <v>364</v>
      </c>
      <c r="AT302" s="183" t="s">
        <v>126</v>
      </c>
      <c r="AU302" s="183" t="s">
        <v>85</v>
      </c>
      <c r="AY302" s="17" t="s">
        <v>124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7" t="s">
        <v>14</v>
      </c>
      <c r="BK302" s="184">
        <f>ROUND(I302*H302,2)</f>
        <v>0</v>
      </c>
      <c r="BL302" s="17" t="s">
        <v>364</v>
      </c>
      <c r="BM302" s="183" t="s">
        <v>599</v>
      </c>
    </row>
    <row r="303" s="2" customFormat="1" ht="21.75" customHeight="1">
      <c r="A303" s="36"/>
      <c r="B303" s="170"/>
      <c r="C303" s="171" t="s">
        <v>600</v>
      </c>
      <c r="D303" s="171" t="s">
        <v>126</v>
      </c>
      <c r="E303" s="172" t="s">
        <v>601</v>
      </c>
      <c r="F303" s="173" t="s">
        <v>602</v>
      </c>
      <c r="G303" s="174" t="s">
        <v>139</v>
      </c>
      <c r="H303" s="175">
        <v>197</v>
      </c>
      <c r="I303" s="176"/>
      <c r="J303" s="177">
        <f>ROUND(I303*H303,2)</f>
        <v>0</v>
      </c>
      <c r="K303" s="178"/>
      <c r="L303" s="37"/>
      <c r="M303" s="179" t="s">
        <v>1</v>
      </c>
      <c r="N303" s="180" t="s">
        <v>41</v>
      </c>
      <c r="O303" s="75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3" t="s">
        <v>364</v>
      </c>
      <c r="AT303" s="183" t="s">
        <v>126</v>
      </c>
      <c r="AU303" s="183" t="s">
        <v>85</v>
      </c>
      <c r="AY303" s="17" t="s">
        <v>124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7" t="s">
        <v>14</v>
      </c>
      <c r="BK303" s="184">
        <f>ROUND(I303*H303,2)</f>
        <v>0</v>
      </c>
      <c r="BL303" s="17" t="s">
        <v>364</v>
      </c>
      <c r="BM303" s="183" t="s">
        <v>603</v>
      </c>
    </row>
    <row r="304" s="2" customFormat="1" ht="21.75" customHeight="1">
      <c r="A304" s="36"/>
      <c r="B304" s="170"/>
      <c r="C304" s="171" t="s">
        <v>604</v>
      </c>
      <c r="D304" s="171" t="s">
        <v>126</v>
      </c>
      <c r="E304" s="172" t="s">
        <v>605</v>
      </c>
      <c r="F304" s="173" t="s">
        <v>606</v>
      </c>
      <c r="G304" s="174" t="s">
        <v>407</v>
      </c>
      <c r="H304" s="175">
        <v>6</v>
      </c>
      <c r="I304" s="176"/>
      <c r="J304" s="177">
        <f>ROUND(I304*H304,2)</f>
        <v>0</v>
      </c>
      <c r="K304" s="178"/>
      <c r="L304" s="37"/>
      <c r="M304" s="179" t="s">
        <v>1</v>
      </c>
      <c r="N304" s="180" t="s">
        <v>41</v>
      </c>
      <c r="O304" s="75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3" t="s">
        <v>364</v>
      </c>
      <c r="AT304" s="183" t="s">
        <v>126</v>
      </c>
      <c r="AU304" s="183" t="s">
        <v>85</v>
      </c>
      <c r="AY304" s="17" t="s">
        <v>124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7" t="s">
        <v>14</v>
      </c>
      <c r="BK304" s="184">
        <f>ROUND(I304*H304,2)</f>
        <v>0</v>
      </c>
      <c r="BL304" s="17" t="s">
        <v>364</v>
      </c>
      <c r="BM304" s="183" t="s">
        <v>607</v>
      </c>
    </row>
    <row r="305" s="2" customFormat="1" ht="16.5" customHeight="1">
      <c r="A305" s="36"/>
      <c r="B305" s="170"/>
      <c r="C305" s="171" t="s">
        <v>608</v>
      </c>
      <c r="D305" s="171" t="s">
        <v>126</v>
      </c>
      <c r="E305" s="172" t="s">
        <v>609</v>
      </c>
      <c r="F305" s="173" t="s">
        <v>610</v>
      </c>
      <c r="G305" s="174" t="s">
        <v>147</v>
      </c>
      <c r="H305" s="175">
        <v>4.1500000000000004</v>
      </c>
      <c r="I305" s="176"/>
      <c r="J305" s="177">
        <f>ROUND(I305*H305,2)</f>
        <v>0</v>
      </c>
      <c r="K305" s="178"/>
      <c r="L305" s="37"/>
      <c r="M305" s="179" t="s">
        <v>1</v>
      </c>
      <c r="N305" s="180" t="s">
        <v>41</v>
      </c>
      <c r="O305" s="75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3" t="s">
        <v>364</v>
      </c>
      <c r="AT305" s="183" t="s">
        <v>126</v>
      </c>
      <c r="AU305" s="183" t="s">
        <v>85</v>
      </c>
      <c r="AY305" s="17" t="s">
        <v>124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7" t="s">
        <v>14</v>
      </c>
      <c r="BK305" s="184">
        <f>ROUND(I305*H305,2)</f>
        <v>0</v>
      </c>
      <c r="BL305" s="17" t="s">
        <v>364</v>
      </c>
      <c r="BM305" s="183" t="s">
        <v>611</v>
      </c>
    </row>
    <row r="306" s="2" customFormat="1" ht="24.15" customHeight="1">
      <c r="A306" s="36"/>
      <c r="B306" s="170"/>
      <c r="C306" s="171" t="s">
        <v>612</v>
      </c>
      <c r="D306" s="171" t="s">
        <v>126</v>
      </c>
      <c r="E306" s="172" t="s">
        <v>613</v>
      </c>
      <c r="F306" s="173" t="s">
        <v>614</v>
      </c>
      <c r="G306" s="174" t="s">
        <v>598</v>
      </c>
      <c r="H306" s="175">
        <v>1</v>
      </c>
      <c r="I306" s="176"/>
      <c r="J306" s="177">
        <f>ROUND(I306*H306,2)</f>
        <v>0</v>
      </c>
      <c r="K306" s="178"/>
      <c r="L306" s="37"/>
      <c r="M306" s="179" t="s">
        <v>1</v>
      </c>
      <c r="N306" s="180" t="s">
        <v>41</v>
      </c>
      <c r="O306" s="75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3" t="s">
        <v>364</v>
      </c>
      <c r="AT306" s="183" t="s">
        <v>126</v>
      </c>
      <c r="AU306" s="183" t="s">
        <v>85</v>
      </c>
      <c r="AY306" s="17" t="s">
        <v>124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7" t="s">
        <v>14</v>
      </c>
      <c r="BK306" s="184">
        <f>ROUND(I306*H306,2)</f>
        <v>0</v>
      </c>
      <c r="BL306" s="17" t="s">
        <v>364</v>
      </c>
      <c r="BM306" s="183" t="s">
        <v>615</v>
      </c>
    </row>
    <row r="307" s="2" customFormat="1" ht="24.15" customHeight="1">
      <c r="A307" s="36"/>
      <c r="B307" s="170"/>
      <c r="C307" s="171" t="s">
        <v>616</v>
      </c>
      <c r="D307" s="171" t="s">
        <v>126</v>
      </c>
      <c r="E307" s="172" t="s">
        <v>617</v>
      </c>
      <c r="F307" s="173" t="s">
        <v>618</v>
      </c>
      <c r="G307" s="174" t="s">
        <v>598</v>
      </c>
      <c r="H307" s="175">
        <v>1</v>
      </c>
      <c r="I307" s="176"/>
      <c r="J307" s="177">
        <f>ROUND(I307*H307,2)</f>
        <v>0</v>
      </c>
      <c r="K307" s="178"/>
      <c r="L307" s="37"/>
      <c r="M307" s="179" t="s">
        <v>1</v>
      </c>
      <c r="N307" s="180" t="s">
        <v>41</v>
      </c>
      <c r="O307" s="75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3" t="s">
        <v>364</v>
      </c>
      <c r="AT307" s="183" t="s">
        <v>126</v>
      </c>
      <c r="AU307" s="183" t="s">
        <v>85</v>
      </c>
      <c r="AY307" s="17" t="s">
        <v>124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7" t="s">
        <v>14</v>
      </c>
      <c r="BK307" s="184">
        <f>ROUND(I307*H307,2)</f>
        <v>0</v>
      </c>
      <c r="BL307" s="17" t="s">
        <v>364</v>
      </c>
      <c r="BM307" s="183" t="s">
        <v>619</v>
      </c>
    </row>
    <row r="308" s="12" customFormat="1" ht="25.92" customHeight="1">
      <c r="A308" s="12"/>
      <c r="B308" s="157"/>
      <c r="C308" s="12"/>
      <c r="D308" s="158" t="s">
        <v>75</v>
      </c>
      <c r="E308" s="159" t="s">
        <v>620</v>
      </c>
      <c r="F308" s="159" t="s">
        <v>621</v>
      </c>
      <c r="G308" s="12"/>
      <c r="H308" s="12"/>
      <c r="I308" s="160"/>
      <c r="J308" s="161">
        <f>BK308</f>
        <v>0</v>
      </c>
      <c r="K308" s="12"/>
      <c r="L308" s="157"/>
      <c r="M308" s="162"/>
      <c r="N308" s="163"/>
      <c r="O308" s="163"/>
      <c r="P308" s="164">
        <f>SUM(P309:P316)</f>
        <v>0</v>
      </c>
      <c r="Q308" s="163"/>
      <c r="R308" s="164">
        <f>SUM(R309:R316)</f>
        <v>0</v>
      </c>
      <c r="S308" s="163"/>
      <c r="T308" s="165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8" t="s">
        <v>130</v>
      </c>
      <c r="AT308" s="166" t="s">
        <v>75</v>
      </c>
      <c r="AU308" s="166" t="s">
        <v>76</v>
      </c>
      <c r="AY308" s="158" t="s">
        <v>124</v>
      </c>
      <c r="BK308" s="167">
        <f>SUM(BK309:BK316)</f>
        <v>0</v>
      </c>
    </row>
    <row r="309" s="2" customFormat="1" ht="24.15" customHeight="1">
      <c r="A309" s="36"/>
      <c r="B309" s="170"/>
      <c r="C309" s="171" t="s">
        <v>622</v>
      </c>
      <c r="D309" s="171" t="s">
        <v>126</v>
      </c>
      <c r="E309" s="172" t="s">
        <v>623</v>
      </c>
      <c r="F309" s="173" t="s">
        <v>624</v>
      </c>
      <c r="G309" s="174" t="s">
        <v>407</v>
      </c>
      <c r="H309" s="175">
        <v>1</v>
      </c>
      <c r="I309" s="176"/>
      <c r="J309" s="177">
        <f>ROUND(I309*H309,2)</f>
        <v>0</v>
      </c>
      <c r="K309" s="178"/>
      <c r="L309" s="37"/>
      <c r="M309" s="179" t="s">
        <v>1</v>
      </c>
      <c r="N309" s="180" t="s">
        <v>41</v>
      </c>
      <c r="O309" s="75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3" t="s">
        <v>625</v>
      </c>
      <c r="AT309" s="183" t="s">
        <v>126</v>
      </c>
      <c r="AU309" s="183" t="s">
        <v>14</v>
      </c>
      <c r="AY309" s="17" t="s">
        <v>124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7" t="s">
        <v>14</v>
      </c>
      <c r="BK309" s="184">
        <f>ROUND(I309*H309,2)</f>
        <v>0</v>
      </c>
      <c r="BL309" s="17" t="s">
        <v>625</v>
      </c>
      <c r="BM309" s="183" t="s">
        <v>626</v>
      </c>
    </row>
    <row r="310" s="2" customFormat="1" ht="16.5" customHeight="1">
      <c r="A310" s="36"/>
      <c r="B310" s="170"/>
      <c r="C310" s="171" t="s">
        <v>627</v>
      </c>
      <c r="D310" s="171" t="s">
        <v>126</v>
      </c>
      <c r="E310" s="172" t="s">
        <v>628</v>
      </c>
      <c r="F310" s="173" t="s">
        <v>629</v>
      </c>
      <c r="G310" s="174" t="s">
        <v>129</v>
      </c>
      <c r="H310" s="175">
        <v>20</v>
      </c>
      <c r="I310" s="176"/>
      <c r="J310" s="177">
        <f>ROUND(I310*H310,2)</f>
        <v>0</v>
      </c>
      <c r="K310" s="178"/>
      <c r="L310" s="37"/>
      <c r="M310" s="179" t="s">
        <v>1</v>
      </c>
      <c r="N310" s="180" t="s">
        <v>41</v>
      </c>
      <c r="O310" s="75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3" t="s">
        <v>625</v>
      </c>
      <c r="AT310" s="183" t="s">
        <v>126</v>
      </c>
      <c r="AU310" s="183" t="s">
        <v>14</v>
      </c>
      <c r="AY310" s="17" t="s">
        <v>124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7" t="s">
        <v>14</v>
      </c>
      <c r="BK310" s="184">
        <f>ROUND(I310*H310,2)</f>
        <v>0</v>
      </c>
      <c r="BL310" s="17" t="s">
        <v>625</v>
      </c>
      <c r="BM310" s="183" t="s">
        <v>630</v>
      </c>
    </row>
    <row r="311" s="2" customFormat="1" ht="16.5" customHeight="1">
      <c r="A311" s="36"/>
      <c r="B311" s="170"/>
      <c r="C311" s="171" t="s">
        <v>631</v>
      </c>
      <c r="D311" s="171" t="s">
        <v>126</v>
      </c>
      <c r="E311" s="172" t="s">
        <v>632</v>
      </c>
      <c r="F311" s="173" t="s">
        <v>633</v>
      </c>
      <c r="G311" s="174" t="s">
        <v>129</v>
      </c>
      <c r="H311" s="175">
        <v>24</v>
      </c>
      <c r="I311" s="176"/>
      <c r="J311" s="177">
        <f>ROUND(I311*H311,2)</f>
        <v>0</v>
      </c>
      <c r="K311" s="178"/>
      <c r="L311" s="37"/>
      <c r="M311" s="179" t="s">
        <v>1</v>
      </c>
      <c r="N311" s="180" t="s">
        <v>41</v>
      </c>
      <c r="O311" s="75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3" t="s">
        <v>625</v>
      </c>
      <c r="AT311" s="183" t="s">
        <v>126</v>
      </c>
      <c r="AU311" s="183" t="s">
        <v>14</v>
      </c>
      <c r="AY311" s="17" t="s">
        <v>124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7" t="s">
        <v>14</v>
      </c>
      <c r="BK311" s="184">
        <f>ROUND(I311*H311,2)</f>
        <v>0</v>
      </c>
      <c r="BL311" s="17" t="s">
        <v>625</v>
      </c>
      <c r="BM311" s="183" t="s">
        <v>634</v>
      </c>
    </row>
    <row r="312" s="2" customFormat="1" ht="16.5" customHeight="1">
      <c r="A312" s="36"/>
      <c r="B312" s="170"/>
      <c r="C312" s="171" t="s">
        <v>635</v>
      </c>
      <c r="D312" s="171" t="s">
        <v>126</v>
      </c>
      <c r="E312" s="172" t="s">
        <v>636</v>
      </c>
      <c r="F312" s="173" t="s">
        <v>637</v>
      </c>
      <c r="G312" s="174" t="s">
        <v>407</v>
      </c>
      <c r="H312" s="175">
        <v>1</v>
      </c>
      <c r="I312" s="176"/>
      <c r="J312" s="177">
        <f>ROUND(I312*H312,2)</f>
        <v>0</v>
      </c>
      <c r="K312" s="178"/>
      <c r="L312" s="37"/>
      <c r="M312" s="179" t="s">
        <v>1</v>
      </c>
      <c r="N312" s="180" t="s">
        <v>41</v>
      </c>
      <c r="O312" s="75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3" t="s">
        <v>625</v>
      </c>
      <c r="AT312" s="183" t="s">
        <v>126</v>
      </c>
      <c r="AU312" s="183" t="s">
        <v>14</v>
      </c>
      <c r="AY312" s="17" t="s">
        <v>124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7" t="s">
        <v>14</v>
      </c>
      <c r="BK312" s="184">
        <f>ROUND(I312*H312,2)</f>
        <v>0</v>
      </c>
      <c r="BL312" s="17" t="s">
        <v>625</v>
      </c>
      <c r="BM312" s="183" t="s">
        <v>638</v>
      </c>
    </row>
    <row r="313" s="2" customFormat="1" ht="16.5" customHeight="1">
      <c r="A313" s="36"/>
      <c r="B313" s="170"/>
      <c r="C313" s="171" t="s">
        <v>639</v>
      </c>
      <c r="D313" s="171" t="s">
        <v>126</v>
      </c>
      <c r="E313" s="172" t="s">
        <v>640</v>
      </c>
      <c r="F313" s="173" t="s">
        <v>641</v>
      </c>
      <c r="G313" s="174" t="s">
        <v>407</v>
      </c>
      <c r="H313" s="175">
        <v>1</v>
      </c>
      <c r="I313" s="176"/>
      <c r="J313" s="177">
        <f>ROUND(I313*H313,2)</f>
        <v>0</v>
      </c>
      <c r="K313" s="178"/>
      <c r="L313" s="37"/>
      <c r="M313" s="179" t="s">
        <v>1</v>
      </c>
      <c r="N313" s="180" t="s">
        <v>41</v>
      </c>
      <c r="O313" s="75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3" t="s">
        <v>625</v>
      </c>
      <c r="AT313" s="183" t="s">
        <v>126</v>
      </c>
      <c r="AU313" s="183" t="s">
        <v>14</v>
      </c>
      <c r="AY313" s="17" t="s">
        <v>124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7" t="s">
        <v>14</v>
      </c>
      <c r="BK313" s="184">
        <f>ROUND(I313*H313,2)</f>
        <v>0</v>
      </c>
      <c r="BL313" s="17" t="s">
        <v>625</v>
      </c>
      <c r="BM313" s="183" t="s">
        <v>642</v>
      </c>
    </row>
    <row r="314" s="2" customFormat="1" ht="16.5" customHeight="1">
      <c r="A314" s="36"/>
      <c r="B314" s="170"/>
      <c r="C314" s="171" t="s">
        <v>643</v>
      </c>
      <c r="D314" s="171" t="s">
        <v>126</v>
      </c>
      <c r="E314" s="172" t="s">
        <v>644</v>
      </c>
      <c r="F314" s="173" t="s">
        <v>645</v>
      </c>
      <c r="G314" s="174" t="s">
        <v>407</v>
      </c>
      <c r="H314" s="175">
        <v>1</v>
      </c>
      <c r="I314" s="176"/>
      <c r="J314" s="177">
        <f>ROUND(I314*H314,2)</f>
        <v>0</v>
      </c>
      <c r="K314" s="178"/>
      <c r="L314" s="37"/>
      <c r="M314" s="179" t="s">
        <v>1</v>
      </c>
      <c r="N314" s="180" t="s">
        <v>41</v>
      </c>
      <c r="O314" s="75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3" t="s">
        <v>625</v>
      </c>
      <c r="AT314" s="183" t="s">
        <v>126</v>
      </c>
      <c r="AU314" s="183" t="s">
        <v>14</v>
      </c>
      <c r="AY314" s="17" t="s">
        <v>124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7" t="s">
        <v>14</v>
      </c>
      <c r="BK314" s="184">
        <f>ROUND(I314*H314,2)</f>
        <v>0</v>
      </c>
      <c r="BL314" s="17" t="s">
        <v>625</v>
      </c>
      <c r="BM314" s="183" t="s">
        <v>646</v>
      </c>
    </row>
    <row r="315" s="2" customFormat="1" ht="16.5" customHeight="1">
      <c r="A315" s="36"/>
      <c r="B315" s="170"/>
      <c r="C315" s="171" t="s">
        <v>647</v>
      </c>
      <c r="D315" s="171" t="s">
        <v>126</v>
      </c>
      <c r="E315" s="172" t="s">
        <v>648</v>
      </c>
      <c r="F315" s="173" t="s">
        <v>649</v>
      </c>
      <c r="G315" s="174" t="s">
        <v>407</v>
      </c>
      <c r="H315" s="175">
        <v>1</v>
      </c>
      <c r="I315" s="176"/>
      <c r="J315" s="177">
        <f>ROUND(I315*H315,2)</f>
        <v>0</v>
      </c>
      <c r="K315" s="178"/>
      <c r="L315" s="37"/>
      <c r="M315" s="179" t="s">
        <v>1</v>
      </c>
      <c r="N315" s="180" t="s">
        <v>41</v>
      </c>
      <c r="O315" s="75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3" t="s">
        <v>625</v>
      </c>
      <c r="AT315" s="183" t="s">
        <v>126</v>
      </c>
      <c r="AU315" s="183" t="s">
        <v>14</v>
      </c>
      <c r="AY315" s="17" t="s">
        <v>124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7" t="s">
        <v>14</v>
      </c>
      <c r="BK315" s="184">
        <f>ROUND(I315*H315,2)</f>
        <v>0</v>
      </c>
      <c r="BL315" s="17" t="s">
        <v>625</v>
      </c>
      <c r="BM315" s="183" t="s">
        <v>650</v>
      </c>
    </row>
    <row r="316" s="2" customFormat="1" ht="24.15" customHeight="1">
      <c r="A316" s="36"/>
      <c r="B316" s="170"/>
      <c r="C316" s="171" t="s">
        <v>651</v>
      </c>
      <c r="D316" s="171" t="s">
        <v>126</v>
      </c>
      <c r="E316" s="172" t="s">
        <v>652</v>
      </c>
      <c r="F316" s="173" t="s">
        <v>653</v>
      </c>
      <c r="G316" s="174" t="s">
        <v>407</v>
      </c>
      <c r="H316" s="175">
        <v>1</v>
      </c>
      <c r="I316" s="176"/>
      <c r="J316" s="177">
        <f>ROUND(I316*H316,2)</f>
        <v>0</v>
      </c>
      <c r="K316" s="178"/>
      <c r="L316" s="37"/>
      <c r="M316" s="179" t="s">
        <v>1</v>
      </c>
      <c r="N316" s="180" t="s">
        <v>41</v>
      </c>
      <c r="O316" s="75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3" t="s">
        <v>625</v>
      </c>
      <c r="AT316" s="183" t="s">
        <v>126</v>
      </c>
      <c r="AU316" s="183" t="s">
        <v>14</v>
      </c>
      <c r="AY316" s="17" t="s">
        <v>124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7" t="s">
        <v>14</v>
      </c>
      <c r="BK316" s="184">
        <f>ROUND(I316*H316,2)</f>
        <v>0</v>
      </c>
      <c r="BL316" s="17" t="s">
        <v>625</v>
      </c>
      <c r="BM316" s="183" t="s">
        <v>654</v>
      </c>
    </row>
    <row r="317" s="12" customFormat="1" ht="25.92" customHeight="1">
      <c r="A317" s="12"/>
      <c r="B317" s="157"/>
      <c r="C317" s="12"/>
      <c r="D317" s="158" t="s">
        <v>75</v>
      </c>
      <c r="E317" s="159" t="s">
        <v>655</v>
      </c>
      <c r="F317" s="159" t="s">
        <v>656</v>
      </c>
      <c r="G317" s="12"/>
      <c r="H317" s="12"/>
      <c r="I317" s="160"/>
      <c r="J317" s="161">
        <f>BK317</f>
        <v>0</v>
      </c>
      <c r="K317" s="12"/>
      <c r="L317" s="157"/>
      <c r="M317" s="162"/>
      <c r="N317" s="163"/>
      <c r="O317" s="163"/>
      <c r="P317" s="164">
        <f>P318</f>
        <v>0</v>
      </c>
      <c r="Q317" s="163"/>
      <c r="R317" s="164">
        <f>R318</f>
        <v>0</v>
      </c>
      <c r="S317" s="163"/>
      <c r="T317" s="165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58" t="s">
        <v>130</v>
      </c>
      <c r="AT317" s="166" t="s">
        <v>75</v>
      </c>
      <c r="AU317" s="166" t="s">
        <v>76</v>
      </c>
      <c r="AY317" s="158" t="s">
        <v>124</v>
      </c>
      <c r="BK317" s="167">
        <f>BK318</f>
        <v>0</v>
      </c>
    </row>
    <row r="318" s="2" customFormat="1" ht="24.15" customHeight="1">
      <c r="A318" s="36"/>
      <c r="B318" s="170"/>
      <c r="C318" s="171" t="s">
        <v>657</v>
      </c>
      <c r="D318" s="171" t="s">
        <v>126</v>
      </c>
      <c r="E318" s="172" t="s">
        <v>658</v>
      </c>
      <c r="F318" s="173" t="s">
        <v>659</v>
      </c>
      <c r="G318" s="174" t="s">
        <v>129</v>
      </c>
      <c r="H318" s="175">
        <v>16</v>
      </c>
      <c r="I318" s="176"/>
      <c r="J318" s="177">
        <f>ROUND(I318*H318,2)</f>
        <v>0</v>
      </c>
      <c r="K318" s="178"/>
      <c r="L318" s="37"/>
      <c r="M318" s="213" t="s">
        <v>1</v>
      </c>
      <c r="N318" s="214" t="s">
        <v>41</v>
      </c>
      <c r="O318" s="215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3" t="s">
        <v>625</v>
      </c>
      <c r="AT318" s="183" t="s">
        <v>126</v>
      </c>
      <c r="AU318" s="183" t="s">
        <v>14</v>
      </c>
      <c r="AY318" s="17" t="s">
        <v>124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7" t="s">
        <v>14</v>
      </c>
      <c r="BK318" s="184">
        <f>ROUND(I318*H318,2)</f>
        <v>0</v>
      </c>
      <c r="BL318" s="17" t="s">
        <v>625</v>
      </c>
      <c r="BM318" s="183" t="s">
        <v>660</v>
      </c>
    </row>
    <row r="319" s="2" customFormat="1" ht="6.96" customHeight="1">
      <c r="A319" s="36"/>
      <c r="B319" s="58"/>
      <c r="C319" s="59"/>
      <c r="D319" s="59"/>
      <c r="E319" s="59"/>
      <c r="F319" s="59"/>
      <c r="G319" s="59"/>
      <c r="H319" s="59"/>
      <c r="I319" s="59"/>
      <c r="J319" s="59"/>
      <c r="K319" s="59"/>
      <c r="L319" s="37"/>
      <c r="M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</row>
  </sheetData>
  <autoFilter ref="C124:K31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92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Přeložka silnice II-303 Běloves - Velké Poříčí - final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93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661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19. 9. 2023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34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36</v>
      </c>
      <c r="E30" s="36"/>
      <c r="F30" s="36"/>
      <c r="G30" s="36"/>
      <c r="H30" s="36"/>
      <c r="I30" s="36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40</v>
      </c>
      <c r="E33" s="30" t="s">
        <v>41</v>
      </c>
      <c r="F33" s="125">
        <f>ROUND((SUM(BE125:BE310)),  2)</f>
        <v>0</v>
      </c>
      <c r="G33" s="36"/>
      <c r="H33" s="36"/>
      <c r="I33" s="126">
        <v>0.20999999999999999</v>
      </c>
      <c r="J33" s="125">
        <f>ROUND(((SUM(BE125:BE310))*I33),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5">
        <f>ROUND((SUM(BF125:BF310)),  2)</f>
        <v>0</v>
      </c>
      <c r="G34" s="36"/>
      <c r="H34" s="36"/>
      <c r="I34" s="126">
        <v>0.14999999999999999</v>
      </c>
      <c r="J34" s="125">
        <f>ROUND(((SUM(BF125:BF310))*I34),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5">
        <f>ROUND((SUM(BG125:BG310)),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5">
        <f>ROUND((SUM(BH125:BH310)),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5">
        <f>ROUND((SUM(BI125:BI310)),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46</v>
      </c>
      <c r="E39" s="79"/>
      <c r="F39" s="79"/>
      <c r="G39" s="129" t="s">
        <v>47</v>
      </c>
      <c r="H39" s="130" t="s">
        <v>48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33" t="s">
        <v>52</v>
      </c>
      <c r="G61" s="56" t="s">
        <v>51</v>
      </c>
      <c r="H61" s="39"/>
      <c r="I61" s="39"/>
      <c r="J61" s="134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33" t="s">
        <v>52</v>
      </c>
      <c r="G76" s="56" t="s">
        <v>51</v>
      </c>
      <c r="H76" s="39"/>
      <c r="I76" s="39"/>
      <c r="J76" s="134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Přeložka silnice II-303 Běloves - Velké Poříčí - final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501.2 - Přeložka STL plynovodu PE D63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Běloves</v>
      </c>
      <c r="G89" s="36"/>
      <c r="H89" s="36"/>
      <c r="I89" s="30" t="s">
        <v>22</v>
      </c>
      <c r="J89" s="67" t="str">
        <f>IF(J12="","",J12)</f>
        <v>19. 9. 2023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Královehradecký kraj</v>
      </c>
      <c r="G91" s="36"/>
      <c r="H91" s="36"/>
      <c r="I91" s="30" t="s">
        <v>30</v>
      </c>
      <c r="J91" s="34" t="str">
        <f>E21</f>
        <v>AV projekt CZ s.r.o.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Aleš Vondráček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96</v>
      </c>
      <c r="D94" s="127"/>
      <c r="E94" s="127"/>
      <c r="F94" s="127"/>
      <c r="G94" s="127"/>
      <c r="H94" s="127"/>
      <c r="I94" s="127"/>
      <c r="J94" s="136" t="s">
        <v>97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98</v>
      </c>
      <c r="D96" s="36"/>
      <c r="E96" s="36"/>
      <c r="F96" s="36"/>
      <c r="G96" s="36"/>
      <c r="H96" s="36"/>
      <c r="I96" s="36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99</v>
      </c>
    </row>
    <row r="97" s="9" customFormat="1" ht="24.96" customHeight="1">
      <c r="A97" s="9"/>
      <c r="B97" s="138"/>
      <c r="C97" s="9"/>
      <c r="D97" s="139" t="s">
        <v>100</v>
      </c>
      <c r="E97" s="140"/>
      <c r="F97" s="140"/>
      <c r="G97" s="140"/>
      <c r="H97" s="140"/>
      <c r="I97" s="140"/>
      <c r="J97" s="141">
        <f>J126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101</v>
      </c>
      <c r="E98" s="144"/>
      <c r="F98" s="144"/>
      <c r="G98" s="144"/>
      <c r="H98" s="144"/>
      <c r="I98" s="144"/>
      <c r="J98" s="145">
        <f>J127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662</v>
      </c>
      <c r="E99" s="144"/>
      <c r="F99" s="144"/>
      <c r="G99" s="144"/>
      <c r="H99" s="144"/>
      <c r="I99" s="144"/>
      <c r="J99" s="145">
        <f>J218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102</v>
      </c>
      <c r="E100" s="144"/>
      <c r="F100" s="144"/>
      <c r="G100" s="144"/>
      <c r="H100" s="144"/>
      <c r="I100" s="144"/>
      <c r="J100" s="145">
        <f>J223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103</v>
      </c>
      <c r="E101" s="144"/>
      <c r="F101" s="144"/>
      <c r="G101" s="144"/>
      <c r="H101" s="144"/>
      <c r="I101" s="144"/>
      <c r="J101" s="145">
        <f>J231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104</v>
      </c>
      <c r="E102" s="144"/>
      <c r="F102" s="144"/>
      <c r="G102" s="144"/>
      <c r="H102" s="144"/>
      <c r="I102" s="144"/>
      <c r="J102" s="145">
        <f>J245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8"/>
      <c r="C103" s="9"/>
      <c r="D103" s="139" t="s">
        <v>105</v>
      </c>
      <c r="E103" s="140"/>
      <c r="F103" s="140"/>
      <c r="G103" s="140"/>
      <c r="H103" s="140"/>
      <c r="I103" s="140"/>
      <c r="J103" s="141">
        <f>J247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2"/>
      <c r="C104" s="10"/>
      <c r="D104" s="143" t="s">
        <v>106</v>
      </c>
      <c r="E104" s="144"/>
      <c r="F104" s="144"/>
      <c r="G104" s="144"/>
      <c r="H104" s="144"/>
      <c r="I104" s="144"/>
      <c r="J104" s="145">
        <f>J248</f>
        <v>0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8"/>
      <c r="C105" s="9"/>
      <c r="D105" s="139" t="s">
        <v>107</v>
      </c>
      <c r="E105" s="140"/>
      <c r="F105" s="140"/>
      <c r="G105" s="140"/>
      <c r="H105" s="140"/>
      <c r="I105" s="140"/>
      <c r="J105" s="141">
        <f>J303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109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19" t="str">
        <f>E7</f>
        <v>Přeložka silnice II-303 Běloves - Velké Poříčí - final</v>
      </c>
      <c r="F115" s="30"/>
      <c r="G115" s="30"/>
      <c r="H115" s="30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93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SO 501.2 - Přeložka STL plynovodu PE D63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>Běloves</v>
      </c>
      <c r="G119" s="36"/>
      <c r="H119" s="36"/>
      <c r="I119" s="30" t="s">
        <v>22</v>
      </c>
      <c r="J119" s="67" t="str">
        <f>IF(J12="","",J12)</f>
        <v>19. 9. 2023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>Královehradecký kraj</v>
      </c>
      <c r="G121" s="36"/>
      <c r="H121" s="36"/>
      <c r="I121" s="30" t="s">
        <v>30</v>
      </c>
      <c r="J121" s="34" t="str">
        <f>E21</f>
        <v>AV projekt CZ s.r.o.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28</v>
      </c>
      <c r="D122" s="36"/>
      <c r="E122" s="36"/>
      <c r="F122" s="25" t="str">
        <f>IF(E18="","",E18)</f>
        <v>Vyplň údaj</v>
      </c>
      <c r="G122" s="36"/>
      <c r="H122" s="36"/>
      <c r="I122" s="30" t="s">
        <v>33</v>
      </c>
      <c r="J122" s="34" t="str">
        <f>E24</f>
        <v>Aleš Vondráček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46"/>
      <c r="B124" s="147"/>
      <c r="C124" s="148" t="s">
        <v>110</v>
      </c>
      <c r="D124" s="149" t="s">
        <v>61</v>
      </c>
      <c r="E124" s="149" t="s">
        <v>57</v>
      </c>
      <c r="F124" s="149" t="s">
        <v>58</v>
      </c>
      <c r="G124" s="149" t="s">
        <v>111</v>
      </c>
      <c r="H124" s="149" t="s">
        <v>112</v>
      </c>
      <c r="I124" s="149" t="s">
        <v>113</v>
      </c>
      <c r="J124" s="150" t="s">
        <v>97</v>
      </c>
      <c r="K124" s="151" t="s">
        <v>114</v>
      </c>
      <c r="L124" s="152"/>
      <c r="M124" s="84" t="s">
        <v>1</v>
      </c>
      <c r="N124" s="85" t="s">
        <v>40</v>
      </c>
      <c r="O124" s="85" t="s">
        <v>115</v>
      </c>
      <c r="P124" s="85" t="s">
        <v>116</v>
      </c>
      <c r="Q124" s="85" t="s">
        <v>117</v>
      </c>
      <c r="R124" s="85" t="s">
        <v>118</v>
      </c>
      <c r="S124" s="85" t="s">
        <v>119</v>
      </c>
      <c r="T124" s="86" t="s">
        <v>120</v>
      </c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</row>
    <row r="125" s="2" customFormat="1" ht="22.8" customHeight="1">
      <c r="A125" s="36"/>
      <c r="B125" s="37"/>
      <c r="C125" s="91" t="s">
        <v>121</v>
      </c>
      <c r="D125" s="36"/>
      <c r="E125" s="36"/>
      <c r="F125" s="36"/>
      <c r="G125" s="36"/>
      <c r="H125" s="36"/>
      <c r="I125" s="36"/>
      <c r="J125" s="153">
        <f>BK125</f>
        <v>0</v>
      </c>
      <c r="K125" s="36"/>
      <c r="L125" s="37"/>
      <c r="M125" s="87"/>
      <c r="N125" s="71"/>
      <c r="O125" s="88"/>
      <c r="P125" s="154">
        <f>P126+P247+P303</f>
        <v>0</v>
      </c>
      <c r="Q125" s="88"/>
      <c r="R125" s="154">
        <f>R126+R247+R303</f>
        <v>446.84348299999994</v>
      </c>
      <c r="S125" s="88"/>
      <c r="T125" s="155">
        <f>T126+T247+T303</f>
        <v>3.5529999999999999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75</v>
      </c>
      <c r="AU125" s="17" t="s">
        <v>99</v>
      </c>
      <c r="BK125" s="156">
        <f>BK126+BK247+BK303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122</v>
      </c>
      <c r="F126" s="159" t="s">
        <v>123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P127+P218+P223+P231+P245</f>
        <v>0</v>
      </c>
      <c r="Q126" s="163"/>
      <c r="R126" s="164">
        <f>R127+R218+R223+R231+R245</f>
        <v>446.82477299999994</v>
      </c>
      <c r="S126" s="163"/>
      <c r="T126" s="165">
        <f>T127+T218+T223+T231+T245</f>
        <v>3.5529999999999999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14</v>
      </c>
      <c r="AT126" s="166" t="s">
        <v>75</v>
      </c>
      <c r="AU126" s="166" t="s">
        <v>76</v>
      </c>
      <c r="AY126" s="158" t="s">
        <v>124</v>
      </c>
      <c r="BK126" s="167">
        <f>BK127+BK218+BK223+BK231+BK245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14</v>
      </c>
      <c r="F127" s="168" t="s">
        <v>125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SUM(P128:P217)</f>
        <v>0</v>
      </c>
      <c r="Q127" s="163"/>
      <c r="R127" s="164">
        <f>SUM(R128:R217)</f>
        <v>441.50629599999996</v>
      </c>
      <c r="S127" s="163"/>
      <c r="T127" s="165">
        <f>SUM(T128:T217)</f>
        <v>3.5529999999999999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14</v>
      </c>
      <c r="AT127" s="166" t="s">
        <v>75</v>
      </c>
      <c r="AU127" s="166" t="s">
        <v>14</v>
      </c>
      <c r="AY127" s="158" t="s">
        <v>124</v>
      </c>
      <c r="BK127" s="167">
        <f>SUM(BK128:BK217)</f>
        <v>0</v>
      </c>
    </row>
    <row r="128" s="2" customFormat="1" ht="24.15" customHeight="1">
      <c r="A128" s="36"/>
      <c r="B128" s="170"/>
      <c r="C128" s="171" t="s">
        <v>14</v>
      </c>
      <c r="D128" s="171" t="s">
        <v>126</v>
      </c>
      <c r="E128" s="172" t="s">
        <v>127</v>
      </c>
      <c r="F128" s="173" t="s">
        <v>128</v>
      </c>
      <c r="G128" s="174" t="s">
        <v>129</v>
      </c>
      <c r="H128" s="175">
        <v>40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41</v>
      </c>
      <c r="O128" s="75"/>
      <c r="P128" s="181">
        <f>O128*H128</f>
        <v>0</v>
      </c>
      <c r="Q128" s="181">
        <v>3.0000000000000001E-05</v>
      </c>
      <c r="R128" s="181">
        <f>Q128*H128</f>
        <v>0.0012000000000000001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130</v>
      </c>
      <c r="AT128" s="183" t="s">
        <v>126</v>
      </c>
      <c r="AU128" s="183" t="s">
        <v>85</v>
      </c>
      <c r="AY128" s="17" t="s">
        <v>124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14</v>
      </c>
      <c r="BK128" s="184">
        <f>ROUND(I128*H128,2)</f>
        <v>0</v>
      </c>
      <c r="BL128" s="17" t="s">
        <v>130</v>
      </c>
      <c r="BM128" s="183" t="s">
        <v>131</v>
      </c>
    </row>
    <row r="129" s="2" customFormat="1" ht="24.15" customHeight="1">
      <c r="A129" s="36"/>
      <c r="B129" s="170"/>
      <c r="C129" s="171" t="s">
        <v>85</v>
      </c>
      <c r="D129" s="171" t="s">
        <v>126</v>
      </c>
      <c r="E129" s="172" t="s">
        <v>132</v>
      </c>
      <c r="F129" s="173" t="s">
        <v>133</v>
      </c>
      <c r="G129" s="174" t="s">
        <v>134</v>
      </c>
      <c r="H129" s="175">
        <v>5</v>
      </c>
      <c r="I129" s="176"/>
      <c r="J129" s="177">
        <f>ROUND(I129*H129,2)</f>
        <v>0</v>
      </c>
      <c r="K129" s="178"/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130</v>
      </c>
      <c r="AT129" s="183" t="s">
        <v>126</v>
      </c>
      <c r="AU129" s="183" t="s">
        <v>85</v>
      </c>
      <c r="AY129" s="17" t="s">
        <v>124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14</v>
      </c>
      <c r="BK129" s="184">
        <f>ROUND(I129*H129,2)</f>
        <v>0</v>
      </c>
      <c r="BL129" s="17" t="s">
        <v>130</v>
      </c>
      <c r="BM129" s="183" t="s">
        <v>135</v>
      </c>
    </row>
    <row r="130" s="2" customFormat="1" ht="24.15" customHeight="1">
      <c r="A130" s="36"/>
      <c r="B130" s="170"/>
      <c r="C130" s="171" t="s">
        <v>136</v>
      </c>
      <c r="D130" s="171" t="s">
        <v>126</v>
      </c>
      <c r="E130" s="172" t="s">
        <v>137</v>
      </c>
      <c r="F130" s="173" t="s">
        <v>138</v>
      </c>
      <c r="G130" s="174" t="s">
        <v>139</v>
      </c>
      <c r="H130" s="175">
        <v>16</v>
      </c>
      <c r="I130" s="176"/>
      <c r="J130" s="177">
        <f>ROUND(I130*H130,2)</f>
        <v>0</v>
      </c>
      <c r="K130" s="178"/>
      <c r="L130" s="37"/>
      <c r="M130" s="179" t="s">
        <v>1</v>
      </c>
      <c r="N130" s="180" t="s">
        <v>41</v>
      </c>
      <c r="O130" s="75"/>
      <c r="P130" s="181">
        <f>O130*H130</f>
        <v>0</v>
      </c>
      <c r="Q130" s="181">
        <v>0.01269</v>
      </c>
      <c r="R130" s="181">
        <f>Q130*H130</f>
        <v>0.20304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130</v>
      </c>
      <c r="AT130" s="183" t="s">
        <v>126</v>
      </c>
      <c r="AU130" s="183" t="s">
        <v>85</v>
      </c>
      <c r="AY130" s="17" t="s">
        <v>124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14</v>
      </c>
      <c r="BK130" s="184">
        <f>ROUND(I130*H130,2)</f>
        <v>0</v>
      </c>
      <c r="BL130" s="17" t="s">
        <v>130</v>
      </c>
      <c r="BM130" s="183" t="s">
        <v>140</v>
      </c>
    </row>
    <row r="131" s="2" customFormat="1" ht="24.15" customHeight="1">
      <c r="A131" s="36"/>
      <c r="B131" s="170"/>
      <c r="C131" s="171" t="s">
        <v>130</v>
      </c>
      <c r="D131" s="171" t="s">
        <v>126</v>
      </c>
      <c r="E131" s="172" t="s">
        <v>141</v>
      </c>
      <c r="F131" s="173" t="s">
        <v>142</v>
      </c>
      <c r="G131" s="174" t="s">
        <v>139</v>
      </c>
      <c r="H131" s="175">
        <v>18</v>
      </c>
      <c r="I131" s="176"/>
      <c r="J131" s="177">
        <f>ROUND(I131*H131,2)</f>
        <v>0</v>
      </c>
      <c r="K131" s="178"/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0.036900000000000002</v>
      </c>
      <c r="R131" s="181">
        <f>Q131*H131</f>
        <v>0.66420000000000001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130</v>
      </c>
      <c r="AT131" s="183" t="s">
        <v>126</v>
      </c>
      <c r="AU131" s="183" t="s">
        <v>85</v>
      </c>
      <c r="AY131" s="17" t="s">
        <v>124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14</v>
      </c>
      <c r="BK131" s="184">
        <f>ROUND(I131*H131,2)</f>
        <v>0</v>
      </c>
      <c r="BL131" s="17" t="s">
        <v>130</v>
      </c>
      <c r="BM131" s="183" t="s">
        <v>143</v>
      </c>
    </row>
    <row r="132" s="2" customFormat="1" ht="24.15" customHeight="1">
      <c r="A132" s="36"/>
      <c r="B132" s="170"/>
      <c r="C132" s="171" t="s">
        <v>144</v>
      </c>
      <c r="D132" s="171" t="s">
        <v>126</v>
      </c>
      <c r="E132" s="172" t="s">
        <v>663</v>
      </c>
      <c r="F132" s="173" t="s">
        <v>664</v>
      </c>
      <c r="G132" s="174" t="s">
        <v>341</v>
      </c>
      <c r="H132" s="175">
        <v>2</v>
      </c>
      <c r="I132" s="176"/>
      <c r="J132" s="177">
        <f>ROUND(I132*H132,2)</f>
        <v>0</v>
      </c>
      <c r="K132" s="178"/>
      <c r="L132" s="37"/>
      <c r="M132" s="179" t="s">
        <v>1</v>
      </c>
      <c r="N132" s="180" t="s">
        <v>41</v>
      </c>
      <c r="O132" s="75"/>
      <c r="P132" s="181">
        <f>O132*H132</f>
        <v>0</v>
      </c>
      <c r="Q132" s="181">
        <v>0.00064999999999999997</v>
      </c>
      <c r="R132" s="181">
        <f>Q132*H132</f>
        <v>0.0012999999999999999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130</v>
      </c>
      <c r="AT132" s="183" t="s">
        <v>126</v>
      </c>
      <c r="AU132" s="183" t="s">
        <v>85</v>
      </c>
      <c r="AY132" s="17" t="s">
        <v>124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14</v>
      </c>
      <c r="BK132" s="184">
        <f>ROUND(I132*H132,2)</f>
        <v>0</v>
      </c>
      <c r="BL132" s="17" t="s">
        <v>130</v>
      </c>
      <c r="BM132" s="183" t="s">
        <v>665</v>
      </c>
    </row>
    <row r="133" s="2" customFormat="1" ht="24.15" customHeight="1">
      <c r="A133" s="36"/>
      <c r="B133" s="170"/>
      <c r="C133" s="171" t="s">
        <v>149</v>
      </c>
      <c r="D133" s="171" t="s">
        <v>126</v>
      </c>
      <c r="E133" s="172" t="s">
        <v>666</v>
      </c>
      <c r="F133" s="173" t="s">
        <v>667</v>
      </c>
      <c r="G133" s="174" t="s">
        <v>341</v>
      </c>
      <c r="H133" s="175">
        <v>2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130</v>
      </c>
      <c r="AT133" s="183" t="s">
        <v>126</v>
      </c>
      <c r="AU133" s="183" t="s">
        <v>85</v>
      </c>
      <c r="AY133" s="17" t="s">
        <v>124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14</v>
      </c>
      <c r="BK133" s="184">
        <f>ROUND(I133*H133,2)</f>
        <v>0</v>
      </c>
      <c r="BL133" s="17" t="s">
        <v>130</v>
      </c>
      <c r="BM133" s="183" t="s">
        <v>668</v>
      </c>
    </row>
    <row r="134" s="2" customFormat="1" ht="24.15" customHeight="1">
      <c r="A134" s="36"/>
      <c r="B134" s="170"/>
      <c r="C134" s="171" t="s">
        <v>153</v>
      </c>
      <c r="D134" s="171" t="s">
        <v>126</v>
      </c>
      <c r="E134" s="172" t="s">
        <v>145</v>
      </c>
      <c r="F134" s="173" t="s">
        <v>146</v>
      </c>
      <c r="G134" s="174" t="s">
        <v>147</v>
      </c>
      <c r="H134" s="175">
        <v>9</v>
      </c>
      <c r="I134" s="176"/>
      <c r="J134" s="177">
        <f>ROUND(I134*H134,2)</f>
        <v>0</v>
      </c>
      <c r="K134" s="178"/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0.00064000000000000005</v>
      </c>
      <c r="R134" s="181">
        <f>Q134*H134</f>
        <v>0.0057600000000000004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130</v>
      </c>
      <c r="AT134" s="183" t="s">
        <v>126</v>
      </c>
      <c r="AU134" s="183" t="s">
        <v>85</v>
      </c>
      <c r="AY134" s="17" t="s">
        <v>124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14</v>
      </c>
      <c r="BK134" s="184">
        <f>ROUND(I134*H134,2)</f>
        <v>0</v>
      </c>
      <c r="BL134" s="17" t="s">
        <v>130</v>
      </c>
      <c r="BM134" s="183" t="s">
        <v>148</v>
      </c>
    </row>
    <row r="135" s="2" customFormat="1" ht="24.15" customHeight="1">
      <c r="A135" s="36"/>
      <c r="B135" s="170"/>
      <c r="C135" s="171" t="s">
        <v>157</v>
      </c>
      <c r="D135" s="171" t="s">
        <v>126</v>
      </c>
      <c r="E135" s="172" t="s">
        <v>150</v>
      </c>
      <c r="F135" s="173" t="s">
        <v>151</v>
      </c>
      <c r="G135" s="174" t="s">
        <v>147</v>
      </c>
      <c r="H135" s="175">
        <v>9</v>
      </c>
      <c r="I135" s="176"/>
      <c r="J135" s="177">
        <f>ROUND(I135*H135,2)</f>
        <v>0</v>
      </c>
      <c r="K135" s="178"/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130</v>
      </c>
      <c r="AT135" s="183" t="s">
        <v>126</v>
      </c>
      <c r="AU135" s="183" t="s">
        <v>85</v>
      </c>
      <c r="AY135" s="17" t="s">
        <v>124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14</v>
      </c>
      <c r="BK135" s="184">
        <f>ROUND(I135*H135,2)</f>
        <v>0</v>
      </c>
      <c r="BL135" s="17" t="s">
        <v>130</v>
      </c>
      <c r="BM135" s="183" t="s">
        <v>152</v>
      </c>
    </row>
    <row r="136" s="2" customFormat="1" ht="24.15" customHeight="1">
      <c r="A136" s="36"/>
      <c r="B136" s="170"/>
      <c r="C136" s="171" t="s">
        <v>161</v>
      </c>
      <c r="D136" s="171" t="s">
        <v>126</v>
      </c>
      <c r="E136" s="172" t="s">
        <v>154</v>
      </c>
      <c r="F136" s="173" t="s">
        <v>155</v>
      </c>
      <c r="G136" s="174" t="s">
        <v>139</v>
      </c>
      <c r="H136" s="175">
        <v>16</v>
      </c>
      <c r="I136" s="176"/>
      <c r="J136" s="177">
        <f>ROUND(I136*H136,2)</f>
        <v>0</v>
      </c>
      <c r="K136" s="178"/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0.00046999999999999999</v>
      </c>
      <c r="R136" s="181">
        <f>Q136*H136</f>
        <v>0.0075199999999999998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130</v>
      </c>
      <c r="AT136" s="183" t="s">
        <v>126</v>
      </c>
      <c r="AU136" s="183" t="s">
        <v>85</v>
      </c>
      <c r="AY136" s="17" t="s">
        <v>124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14</v>
      </c>
      <c r="BK136" s="184">
        <f>ROUND(I136*H136,2)</f>
        <v>0</v>
      </c>
      <c r="BL136" s="17" t="s">
        <v>130</v>
      </c>
      <c r="BM136" s="183" t="s">
        <v>156</v>
      </c>
    </row>
    <row r="137" s="2" customFormat="1" ht="24.15" customHeight="1">
      <c r="A137" s="36"/>
      <c r="B137" s="170"/>
      <c r="C137" s="171" t="s">
        <v>171</v>
      </c>
      <c r="D137" s="171" t="s">
        <v>126</v>
      </c>
      <c r="E137" s="172" t="s">
        <v>158</v>
      </c>
      <c r="F137" s="173" t="s">
        <v>159</v>
      </c>
      <c r="G137" s="174" t="s">
        <v>139</v>
      </c>
      <c r="H137" s="175">
        <v>16</v>
      </c>
      <c r="I137" s="176"/>
      <c r="J137" s="177">
        <f>ROUND(I137*H137,2)</f>
        <v>0</v>
      </c>
      <c r="K137" s="178"/>
      <c r="L137" s="37"/>
      <c r="M137" s="179" t="s">
        <v>1</v>
      </c>
      <c r="N137" s="180" t="s">
        <v>41</v>
      </c>
      <c r="O137" s="75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130</v>
      </c>
      <c r="AT137" s="183" t="s">
        <v>126</v>
      </c>
      <c r="AU137" s="183" t="s">
        <v>85</v>
      </c>
      <c r="AY137" s="17" t="s">
        <v>124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14</v>
      </c>
      <c r="BK137" s="184">
        <f>ROUND(I137*H137,2)</f>
        <v>0</v>
      </c>
      <c r="BL137" s="17" t="s">
        <v>130</v>
      </c>
      <c r="BM137" s="183" t="s">
        <v>160</v>
      </c>
    </row>
    <row r="138" s="2" customFormat="1" ht="24.15" customHeight="1">
      <c r="A138" s="36"/>
      <c r="B138" s="170"/>
      <c r="C138" s="171" t="s">
        <v>180</v>
      </c>
      <c r="D138" s="171" t="s">
        <v>126</v>
      </c>
      <c r="E138" s="172" t="s">
        <v>162</v>
      </c>
      <c r="F138" s="173" t="s">
        <v>163</v>
      </c>
      <c r="G138" s="174" t="s">
        <v>147</v>
      </c>
      <c r="H138" s="175">
        <v>35</v>
      </c>
      <c r="I138" s="176"/>
      <c r="J138" s="177">
        <f>ROUND(I138*H138,2)</f>
        <v>0</v>
      </c>
      <c r="K138" s="178"/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130</v>
      </c>
      <c r="AT138" s="183" t="s">
        <v>126</v>
      </c>
      <c r="AU138" s="183" t="s">
        <v>85</v>
      </c>
      <c r="AY138" s="17" t="s">
        <v>124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14</v>
      </c>
      <c r="BK138" s="184">
        <f>ROUND(I138*H138,2)</f>
        <v>0</v>
      </c>
      <c r="BL138" s="17" t="s">
        <v>130</v>
      </c>
      <c r="BM138" s="183" t="s">
        <v>164</v>
      </c>
    </row>
    <row r="139" s="13" customFormat="1">
      <c r="A139" s="13"/>
      <c r="B139" s="185"/>
      <c r="C139" s="13"/>
      <c r="D139" s="186" t="s">
        <v>165</v>
      </c>
      <c r="E139" s="187" t="s">
        <v>1</v>
      </c>
      <c r="F139" s="188" t="s">
        <v>167</v>
      </c>
      <c r="G139" s="13"/>
      <c r="H139" s="189">
        <v>35</v>
      </c>
      <c r="I139" s="190"/>
      <c r="J139" s="13"/>
      <c r="K139" s="13"/>
      <c r="L139" s="185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165</v>
      </c>
      <c r="AU139" s="187" t="s">
        <v>85</v>
      </c>
      <c r="AV139" s="13" t="s">
        <v>85</v>
      </c>
      <c r="AW139" s="13" t="s">
        <v>32</v>
      </c>
      <c r="AX139" s="13" t="s">
        <v>14</v>
      </c>
      <c r="AY139" s="187" t="s">
        <v>124</v>
      </c>
    </row>
    <row r="140" s="2" customFormat="1" ht="33" customHeight="1">
      <c r="A140" s="36"/>
      <c r="B140" s="170"/>
      <c r="C140" s="171" t="s">
        <v>185</v>
      </c>
      <c r="D140" s="171" t="s">
        <v>126</v>
      </c>
      <c r="E140" s="172" t="s">
        <v>172</v>
      </c>
      <c r="F140" s="173" t="s">
        <v>173</v>
      </c>
      <c r="G140" s="174" t="s">
        <v>174</v>
      </c>
      <c r="H140" s="175">
        <v>9.1440000000000001</v>
      </c>
      <c r="I140" s="176"/>
      <c r="J140" s="177">
        <f>ROUND(I140*H140,2)</f>
        <v>0</v>
      </c>
      <c r="K140" s="178"/>
      <c r="L140" s="37"/>
      <c r="M140" s="179" t="s">
        <v>1</v>
      </c>
      <c r="N140" s="180" t="s">
        <v>41</v>
      </c>
      <c r="O140" s="75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130</v>
      </c>
      <c r="AT140" s="183" t="s">
        <v>126</v>
      </c>
      <c r="AU140" s="183" t="s">
        <v>85</v>
      </c>
      <c r="AY140" s="17" t="s">
        <v>124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14</v>
      </c>
      <c r="BK140" s="184">
        <f>ROUND(I140*H140,2)</f>
        <v>0</v>
      </c>
      <c r="BL140" s="17" t="s">
        <v>130</v>
      </c>
      <c r="BM140" s="183" t="s">
        <v>669</v>
      </c>
    </row>
    <row r="141" s="13" customFormat="1">
      <c r="A141" s="13"/>
      <c r="B141" s="185"/>
      <c r="C141" s="13"/>
      <c r="D141" s="186" t="s">
        <v>165</v>
      </c>
      <c r="E141" s="187" t="s">
        <v>1</v>
      </c>
      <c r="F141" s="188" t="s">
        <v>178</v>
      </c>
      <c r="G141" s="13"/>
      <c r="H141" s="189">
        <v>36</v>
      </c>
      <c r="I141" s="190"/>
      <c r="J141" s="13"/>
      <c r="K141" s="13"/>
      <c r="L141" s="185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165</v>
      </c>
      <c r="AU141" s="187" t="s">
        <v>85</v>
      </c>
      <c r="AV141" s="13" t="s">
        <v>85</v>
      </c>
      <c r="AW141" s="13" t="s">
        <v>32</v>
      </c>
      <c r="AX141" s="13" t="s">
        <v>76</v>
      </c>
      <c r="AY141" s="187" t="s">
        <v>124</v>
      </c>
    </row>
    <row r="142" s="13" customFormat="1">
      <c r="A142" s="13"/>
      <c r="B142" s="185"/>
      <c r="C142" s="13"/>
      <c r="D142" s="186" t="s">
        <v>165</v>
      </c>
      <c r="E142" s="187" t="s">
        <v>1</v>
      </c>
      <c r="F142" s="188" t="s">
        <v>670</v>
      </c>
      <c r="G142" s="13"/>
      <c r="H142" s="189">
        <v>2.1000000000000001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165</v>
      </c>
      <c r="AU142" s="187" t="s">
        <v>85</v>
      </c>
      <c r="AV142" s="13" t="s">
        <v>85</v>
      </c>
      <c r="AW142" s="13" t="s">
        <v>32</v>
      </c>
      <c r="AX142" s="13" t="s">
        <v>76</v>
      </c>
      <c r="AY142" s="187" t="s">
        <v>124</v>
      </c>
    </row>
    <row r="143" s="14" customFormat="1">
      <c r="A143" s="14"/>
      <c r="B143" s="194"/>
      <c r="C143" s="14"/>
      <c r="D143" s="186" t="s">
        <v>165</v>
      </c>
      <c r="E143" s="195" t="s">
        <v>1</v>
      </c>
      <c r="F143" s="196" t="s">
        <v>170</v>
      </c>
      <c r="G143" s="14"/>
      <c r="H143" s="197">
        <v>38.100000000000001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165</v>
      </c>
      <c r="AU143" s="195" t="s">
        <v>85</v>
      </c>
      <c r="AV143" s="14" t="s">
        <v>130</v>
      </c>
      <c r="AW143" s="14" t="s">
        <v>32</v>
      </c>
      <c r="AX143" s="14" t="s">
        <v>76</v>
      </c>
      <c r="AY143" s="195" t="s">
        <v>124</v>
      </c>
    </row>
    <row r="144" s="13" customFormat="1">
      <c r="A144" s="13"/>
      <c r="B144" s="185"/>
      <c r="C144" s="13"/>
      <c r="D144" s="186" t="s">
        <v>165</v>
      </c>
      <c r="E144" s="187" t="s">
        <v>1</v>
      </c>
      <c r="F144" s="188" t="s">
        <v>671</v>
      </c>
      <c r="G144" s="13"/>
      <c r="H144" s="189">
        <v>9.1440000000000001</v>
      </c>
      <c r="I144" s="190"/>
      <c r="J144" s="13"/>
      <c r="K144" s="13"/>
      <c r="L144" s="185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165</v>
      </c>
      <c r="AU144" s="187" t="s">
        <v>85</v>
      </c>
      <c r="AV144" s="13" t="s">
        <v>85</v>
      </c>
      <c r="AW144" s="13" t="s">
        <v>32</v>
      </c>
      <c r="AX144" s="13" t="s">
        <v>14</v>
      </c>
      <c r="AY144" s="187" t="s">
        <v>124</v>
      </c>
    </row>
    <row r="145" s="2" customFormat="1" ht="33" customHeight="1">
      <c r="A145" s="36"/>
      <c r="B145" s="170"/>
      <c r="C145" s="171" t="s">
        <v>190</v>
      </c>
      <c r="D145" s="171" t="s">
        <v>126</v>
      </c>
      <c r="E145" s="172" t="s">
        <v>181</v>
      </c>
      <c r="F145" s="173" t="s">
        <v>182</v>
      </c>
      <c r="G145" s="174" t="s">
        <v>174</v>
      </c>
      <c r="H145" s="175">
        <v>6.0960000000000001</v>
      </c>
      <c r="I145" s="176"/>
      <c r="J145" s="177">
        <f>ROUND(I145*H145,2)</f>
        <v>0</v>
      </c>
      <c r="K145" s="178"/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130</v>
      </c>
      <c r="AT145" s="183" t="s">
        <v>126</v>
      </c>
      <c r="AU145" s="183" t="s">
        <v>85</v>
      </c>
      <c r="AY145" s="17" t="s">
        <v>124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14</v>
      </c>
      <c r="BK145" s="184">
        <f>ROUND(I145*H145,2)</f>
        <v>0</v>
      </c>
      <c r="BL145" s="17" t="s">
        <v>130</v>
      </c>
      <c r="BM145" s="183" t="s">
        <v>672</v>
      </c>
    </row>
    <row r="146" s="13" customFormat="1">
      <c r="A146" s="13"/>
      <c r="B146" s="185"/>
      <c r="C146" s="13"/>
      <c r="D146" s="186" t="s">
        <v>165</v>
      </c>
      <c r="E146" s="187" t="s">
        <v>1</v>
      </c>
      <c r="F146" s="188" t="s">
        <v>673</v>
      </c>
      <c r="G146" s="13"/>
      <c r="H146" s="189">
        <v>6.0960000000000001</v>
      </c>
      <c r="I146" s="190"/>
      <c r="J146" s="13"/>
      <c r="K146" s="13"/>
      <c r="L146" s="185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165</v>
      </c>
      <c r="AU146" s="187" t="s">
        <v>85</v>
      </c>
      <c r="AV146" s="13" t="s">
        <v>85</v>
      </c>
      <c r="AW146" s="13" t="s">
        <v>32</v>
      </c>
      <c r="AX146" s="13" t="s">
        <v>14</v>
      </c>
      <c r="AY146" s="187" t="s">
        <v>124</v>
      </c>
    </row>
    <row r="147" s="2" customFormat="1" ht="37.8" customHeight="1">
      <c r="A147" s="36"/>
      <c r="B147" s="170"/>
      <c r="C147" s="171" t="s">
        <v>195</v>
      </c>
      <c r="D147" s="171" t="s">
        <v>126</v>
      </c>
      <c r="E147" s="172" t="s">
        <v>186</v>
      </c>
      <c r="F147" s="173" t="s">
        <v>187</v>
      </c>
      <c r="G147" s="174" t="s">
        <v>174</v>
      </c>
      <c r="H147" s="175">
        <v>13.715999999999999</v>
      </c>
      <c r="I147" s="176"/>
      <c r="J147" s="177">
        <f>ROUND(I147*H147,2)</f>
        <v>0</v>
      </c>
      <c r="K147" s="178"/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130</v>
      </c>
      <c r="AT147" s="183" t="s">
        <v>126</v>
      </c>
      <c r="AU147" s="183" t="s">
        <v>85</v>
      </c>
      <c r="AY147" s="17" t="s">
        <v>124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14</v>
      </c>
      <c r="BK147" s="184">
        <f>ROUND(I147*H147,2)</f>
        <v>0</v>
      </c>
      <c r="BL147" s="17" t="s">
        <v>130</v>
      </c>
      <c r="BM147" s="183" t="s">
        <v>188</v>
      </c>
    </row>
    <row r="148" s="13" customFormat="1">
      <c r="A148" s="13"/>
      <c r="B148" s="185"/>
      <c r="C148" s="13"/>
      <c r="D148" s="186" t="s">
        <v>165</v>
      </c>
      <c r="E148" s="187" t="s">
        <v>1</v>
      </c>
      <c r="F148" s="188" t="s">
        <v>674</v>
      </c>
      <c r="G148" s="13"/>
      <c r="H148" s="189">
        <v>13.715999999999999</v>
      </c>
      <c r="I148" s="190"/>
      <c r="J148" s="13"/>
      <c r="K148" s="13"/>
      <c r="L148" s="185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165</v>
      </c>
      <c r="AU148" s="187" t="s">
        <v>85</v>
      </c>
      <c r="AV148" s="13" t="s">
        <v>85</v>
      </c>
      <c r="AW148" s="13" t="s">
        <v>32</v>
      </c>
      <c r="AX148" s="13" t="s">
        <v>14</v>
      </c>
      <c r="AY148" s="187" t="s">
        <v>124</v>
      </c>
    </row>
    <row r="149" s="2" customFormat="1" ht="37.8" customHeight="1">
      <c r="A149" s="36"/>
      <c r="B149" s="170"/>
      <c r="C149" s="171" t="s">
        <v>8</v>
      </c>
      <c r="D149" s="171" t="s">
        <v>126</v>
      </c>
      <c r="E149" s="172" t="s">
        <v>191</v>
      </c>
      <c r="F149" s="173" t="s">
        <v>192</v>
      </c>
      <c r="G149" s="174" t="s">
        <v>174</v>
      </c>
      <c r="H149" s="175">
        <v>9.1440000000000001</v>
      </c>
      <c r="I149" s="176"/>
      <c r="J149" s="177">
        <f>ROUND(I149*H149,2)</f>
        <v>0</v>
      </c>
      <c r="K149" s="178"/>
      <c r="L149" s="37"/>
      <c r="M149" s="179" t="s">
        <v>1</v>
      </c>
      <c r="N149" s="180" t="s">
        <v>41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130</v>
      </c>
      <c r="AT149" s="183" t="s">
        <v>126</v>
      </c>
      <c r="AU149" s="183" t="s">
        <v>85</v>
      </c>
      <c r="AY149" s="17" t="s">
        <v>124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14</v>
      </c>
      <c r="BK149" s="184">
        <f>ROUND(I149*H149,2)</f>
        <v>0</v>
      </c>
      <c r="BL149" s="17" t="s">
        <v>130</v>
      </c>
      <c r="BM149" s="183" t="s">
        <v>193</v>
      </c>
    </row>
    <row r="150" s="13" customFormat="1">
      <c r="A150" s="13"/>
      <c r="B150" s="185"/>
      <c r="C150" s="13"/>
      <c r="D150" s="186" t="s">
        <v>165</v>
      </c>
      <c r="E150" s="187" t="s">
        <v>1</v>
      </c>
      <c r="F150" s="188" t="s">
        <v>675</v>
      </c>
      <c r="G150" s="13"/>
      <c r="H150" s="189">
        <v>9.1440000000000001</v>
      </c>
      <c r="I150" s="190"/>
      <c r="J150" s="13"/>
      <c r="K150" s="13"/>
      <c r="L150" s="185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165</v>
      </c>
      <c r="AU150" s="187" t="s">
        <v>85</v>
      </c>
      <c r="AV150" s="13" t="s">
        <v>85</v>
      </c>
      <c r="AW150" s="13" t="s">
        <v>32</v>
      </c>
      <c r="AX150" s="13" t="s">
        <v>14</v>
      </c>
      <c r="AY150" s="187" t="s">
        <v>124</v>
      </c>
    </row>
    <row r="151" s="2" customFormat="1" ht="37.8" customHeight="1">
      <c r="A151" s="36"/>
      <c r="B151" s="170"/>
      <c r="C151" s="171" t="s">
        <v>210</v>
      </c>
      <c r="D151" s="171" t="s">
        <v>126</v>
      </c>
      <c r="E151" s="172" t="s">
        <v>196</v>
      </c>
      <c r="F151" s="173" t="s">
        <v>197</v>
      </c>
      <c r="G151" s="174" t="s">
        <v>174</v>
      </c>
      <c r="H151" s="175">
        <v>102.14400000000001</v>
      </c>
      <c r="I151" s="176"/>
      <c r="J151" s="177">
        <f>ROUND(I151*H151,2)</f>
        <v>0</v>
      </c>
      <c r="K151" s="178"/>
      <c r="L151" s="37"/>
      <c r="M151" s="179" t="s">
        <v>1</v>
      </c>
      <c r="N151" s="180" t="s">
        <v>41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130</v>
      </c>
      <c r="AT151" s="183" t="s">
        <v>126</v>
      </c>
      <c r="AU151" s="183" t="s">
        <v>85</v>
      </c>
      <c r="AY151" s="17" t="s">
        <v>124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14</v>
      </c>
      <c r="BK151" s="184">
        <f>ROUND(I151*H151,2)</f>
        <v>0</v>
      </c>
      <c r="BL151" s="17" t="s">
        <v>130</v>
      </c>
      <c r="BM151" s="183" t="s">
        <v>676</v>
      </c>
    </row>
    <row r="152" s="13" customFormat="1">
      <c r="A152" s="13"/>
      <c r="B152" s="185"/>
      <c r="C152" s="13"/>
      <c r="D152" s="186" t="s">
        <v>165</v>
      </c>
      <c r="E152" s="187" t="s">
        <v>1</v>
      </c>
      <c r="F152" s="188" t="s">
        <v>677</v>
      </c>
      <c r="G152" s="13"/>
      <c r="H152" s="189">
        <v>209.44</v>
      </c>
      <c r="I152" s="190"/>
      <c r="J152" s="13"/>
      <c r="K152" s="13"/>
      <c r="L152" s="185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165</v>
      </c>
      <c r="AU152" s="187" t="s">
        <v>85</v>
      </c>
      <c r="AV152" s="13" t="s">
        <v>85</v>
      </c>
      <c r="AW152" s="13" t="s">
        <v>32</v>
      </c>
      <c r="AX152" s="13" t="s">
        <v>76</v>
      </c>
      <c r="AY152" s="187" t="s">
        <v>124</v>
      </c>
    </row>
    <row r="153" s="13" customFormat="1">
      <c r="A153" s="13"/>
      <c r="B153" s="185"/>
      <c r="C153" s="13"/>
      <c r="D153" s="186" t="s">
        <v>165</v>
      </c>
      <c r="E153" s="187" t="s">
        <v>1</v>
      </c>
      <c r="F153" s="188" t="s">
        <v>678</v>
      </c>
      <c r="G153" s="13"/>
      <c r="H153" s="189">
        <v>199.36000000000001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165</v>
      </c>
      <c r="AU153" s="187" t="s">
        <v>85</v>
      </c>
      <c r="AV153" s="13" t="s">
        <v>85</v>
      </c>
      <c r="AW153" s="13" t="s">
        <v>32</v>
      </c>
      <c r="AX153" s="13" t="s">
        <v>76</v>
      </c>
      <c r="AY153" s="187" t="s">
        <v>124</v>
      </c>
    </row>
    <row r="154" s="13" customFormat="1">
      <c r="A154" s="13"/>
      <c r="B154" s="185"/>
      <c r="C154" s="13"/>
      <c r="D154" s="186" t="s">
        <v>165</v>
      </c>
      <c r="E154" s="187" t="s">
        <v>1</v>
      </c>
      <c r="F154" s="188" t="s">
        <v>679</v>
      </c>
      <c r="G154" s="13"/>
      <c r="H154" s="189">
        <v>16.800000000000001</v>
      </c>
      <c r="I154" s="190"/>
      <c r="J154" s="13"/>
      <c r="K154" s="13"/>
      <c r="L154" s="185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165</v>
      </c>
      <c r="AU154" s="187" t="s">
        <v>85</v>
      </c>
      <c r="AV154" s="13" t="s">
        <v>85</v>
      </c>
      <c r="AW154" s="13" t="s">
        <v>32</v>
      </c>
      <c r="AX154" s="13" t="s">
        <v>76</v>
      </c>
      <c r="AY154" s="187" t="s">
        <v>124</v>
      </c>
    </row>
    <row r="155" s="14" customFormat="1">
      <c r="A155" s="14"/>
      <c r="B155" s="194"/>
      <c r="C155" s="14"/>
      <c r="D155" s="186" t="s">
        <v>165</v>
      </c>
      <c r="E155" s="195" t="s">
        <v>1</v>
      </c>
      <c r="F155" s="196" t="s">
        <v>170</v>
      </c>
      <c r="G155" s="14"/>
      <c r="H155" s="197">
        <v>425.60000000000002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165</v>
      </c>
      <c r="AU155" s="195" t="s">
        <v>85</v>
      </c>
      <c r="AV155" s="14" t="s">
        <v>130</v>
      </c>
      <c r="AW155" s="14" t="s">
        <v>32</v>
      </c>
      <c r="AX155" s="14" t="s">
        <v>76</v>
      </c>
      <c r="AY155" s="195" t="s">
        <v>124</v>
      </c>
    </row>
    <row r="156" s="13" customFormat="1">
      <c r="A156" s="13"/>
      <c r="B156" s="185"/>
      <c r="C156" s="13"/>
      <c r="D156" s="186" t="s">
        <v>165</v>
      </c>
      <c r="E156" s="187" t="s">
        <v>1</v>
      </c>
      <c r="F156" s="188" t="s">
        <v>680</v>
      </c>
      <c r="G156" s="13"/>
      <c r="H156" s="189">
        <v>102.14400000000001</v>
      </c>
      <c r="I156" s="190"/>
      <c r="J156" s="13"/>
      <c r="K156" s="13"/>
      <c r="L156" s="185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165</v>
      </c>
      <c r="AU156" s="187" t="s">
        <v>85</v>
      </c>
      <c r="AV156" s="13" t="s">
        <v>85</v>
      </c>
      <c r="AW156" s="13" t="s">
        <v>32</v>
      </c>
      <c r="AX156" s="13" t="s">
        <v>14</v>
      </c>
      <c r="AY156" s="187" t="s">
        <v>124</v>
      </c>
    </row>
    <row r="157" s="2" customFormat="1" ht="37.8" customHeight="1">
      <c r="A157" s="36"/>
      <c r="B157" s="170"/>
      <c r="C157" s="171" t="s">
        <v>215</v>
      </c>
      <c r="D157" s="171" t="s">
        <v>126</v>
      </c>
      <c r="E157" s="172" t="s">
        <v>204</v>
      </c>
      <c r="F157" s="173" t="s">
        <v>205</v>
      </c>
      <c r="G157" s="174" t="s">
        <v>174</v>
      </c>
      <c r="H157" s="175">
        <v>68.096000000000004</v>
      </c>
      <c r="I157" s="176"/>
      <c r="J157" s="177">
        <f>ROUND(I157*H157,2)</f>
        <v>0</v>
      </c>
      <c r="K157" s="178"/>
      <c r="L157" s="37"/>
      <c r="M157" s="179" t="s">
        <v>1</v>
      </c>
      <c r="N157" s="180" t="s">
        <v>41</v>
      </c>
      <c r="O157" s="75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130</v>
      </c>
      <c r="AT157" s="183" t="s">
        <v>126</v>
      </c>
      <c r="AU157" s="183" t="s">
        <v>85</v>
      </c>
      <c r="AY157" s="17" t="s">
        <v>124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14</v>
      </c>
      <c r="BK157" s="184">
        <f>ROUND(I157*H157,2)</f>
        <v>0</v>
      </c>
      <c r="BL157" s="17" t="s">
        <v>130</v>
      </c>
      <c r="BM157" s="183" t="s">
        <v>681</v>
      </c>
    </row>
    <row r="158" s="13" customFormat="1">
      <c r="A158" s="13"/>
      <c r="B158" s="185"/>
      <c r="C158" s="13"/>
      <c r="D158" s="186" t="s">
        <v>165</v>
      </c>
      <c r="E158" s="187" t="s">
        <v>1</v>
      </c>
      <c r="F158" s="188" t="s">
        <v>682</v>
      </c>
      <c r="G158" s="13"/>
      <c r="H158" s="189">
        <v>68.096000000000004</v>
      </c>
      <c r="I158" s="190"/>
      <c r="J158" s="13"/>
      <c r="K158" s="13"/>
      <c r="L158" s="185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165</v>
      </c>
      <c r="AU158" s="187" t="s">
        <v>85</v>
      </c>
      <c r="AV158" s="13" t="s">
        <v>85</v>
      </c>
      <c r="AW158" s="13" t="s">
        <v>32</v>
      </c>
      <c r="AX158" s="13" t="s">
        <v>14</v>
      </c>
      <c r="AY158" s="187" t="s">
        <v>124</v>
      </c>
    </row>
    <row r="159" s="2" customFormat="1" ht="37.8" customHeight="1">
      <c r="A159" s="36"/>
      <c r="B159" s="170"/>
      <c r="C159" s="171" t="s">
        <v>220</v>
      </c>
      <c r="D159" s="171" t="s">
        <v>126</v>
      </c>
      <c r="E159" s="172" t="s">
        <v>211</v>
      </c>
      <c r="F159" s="173" t="s">
        <v>212</v>
      </c>
      <c r="G159" s="174" t="s">
        <v>174</v>
      </c>
      <c r="H159" s="175">
        <v>153.21600000000001</v>
      </c>
      <c r="I159" s="176"/>
      <c r="J159" s="177">
        <f>ROUND(I159*H159,2)</f>
        <v>0</v>
      </c>
      <c r="K159" s="178"/>
      <c r="L159" s="37"/>
      <c r="M159" s="179" t="s">
        <v>1</v>
      </c>
      <c r="N159" s="180" t="s">
        <v>41</v>
      </c>
      <c r="O159" s="75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130</v>
      </c>
      <c r="AT159" s="183" t="s">
        <v>126</v>
      </c>
      <c r="AU159" s="183" t="s">
        <v>85</v>
      </c>
      <c r="AY159" s="17" t="s">
        <v>124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14</v>
      </c>
      <c r="BK159" s="184">
        <f>ROUND(I159*H159,2)</f>
        <v>0</v>
      </c>
      <c r="BL159" s="17" t="s">
        <v>130</v>
      </c>
      <c r="BM159" s="183" t="s">
        <v>213</v>
      </c>
    </row>
    <row r="160" s="13" customFormat="1">
      <c r="A160" s="13"/>
      <c r="B160" s="185"/>
      <c r="C160" s="13"/>
      <c r="D160" s="186" t="s">
        <v>165</v>
      </c>
      <c r="E160" s="187" t="s">
        <v>1</v>
      </c>
      <c r="F160" s="188" t="s">
        <v>683</v>
      </c>
      <c r="G160" s="13"/>
      <c r="H160" s="189">
        <v>153.21600000000001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165</v>
      </c>
      <c r="AU160" s="187" t="s">
        <v>85</v>
      </c>
      <c r="AV160" s="13" t="s">
        <v>85</v>
      </c>
      <c r="AW160" s="13" t="s">
        <v>32</v>
      </c>
      <c r="AX160" s="13" t="s">
        <v>14</v>
      </c>
      <c r="AY160" s="187" t="s">
        <v>124</v>
      </c>
    </row>
    <row r="161" s="2" customFormat="1" ht="37.8" customHeight="1">
      <c r="A161" s="36"/>
      <c r="B161" s="170"/>
      <c r="C161" s="171" t="s">
        <v>225</v>
      </c>
      <c r="D161" s="171" t="s">
        <v>126</v>
      </c>
      <c r="E161" s="172" t="s">
        <v>216</v>
      </c>
      <c r="F161" s="173" t="s">
        <v>217</v>
      </c>
      <c r="G161" s="174" t="s">
        <v>174</v>
      </c>
      <c r="H161" s="175">
        <v>102.14400000000001</v>
      </c>
      <c r="I161" s="176"/>
      <c r="J161" s="177">
        <f>ROUND(I161*H161,2)</f>
        <v>0</v>
      </c>
      <c r="K161" s="178"/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130</v>
      </c>
      <c r="AT161" s="183" t="s">
        <v>126</v>
      </c>
      <c r="AU161" s="183" t="s">
        <v>85</v>
      </c>
      <c r="AY161" s="17" t="s">
        <v>124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14</v>
      </c>
      <c r="BK161" s="184">
        <f>ROUND(I161*H161,2)</f>
        <v>0</v>
      </c>
      <c r="BL161" s="17" t="s">
        <v>130</v>
      </c>
      <c r="BM161" s="183" t="s">
        <v>218</v>
      </c>
    </row>
    <row r="162" s="13" customFormat="1">
      <c r="A162" s="13"/>
      <c r="B162" s="185"/>
      <c r="C162" s="13"/>
      <c r="D162" s="186" t="s">
        <v>165</v>
      </c>
      <c r="E162" s="187" t="s">
        <v>1</v>
      </c>
      <c r="F162" s="188" t="s">
        <v>684</v>
      </c>
      <c r="G162" s="13"/>
      <c r="H162" s="189">
        <v>102.14400000000001</v>
      </c>
      <c r="I162" s="190"/>
      <c r="J162" s="13"/>
      <c r="K162" s="13"/>
      <c r="L162" s="185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165</v>
      </c>
      <c r="AU162" s="187" t="s">
        <v>85</v>
      </c>
      <c r="AV162" s="13" t="s">
        <v>85</v>
      </c>
      <c r="AW162" s="13" t="s">
        <v>32</v>
      </c>
      <c r="AX162" s="13" t="s">
        <v>14</v>
      </c>
      <c r="AY162" s="187" t="s">
        <v>124</v>
      </c>
    </row>
    <row r="163" s="2" customFormat="1" ht="24.15" customHeight="1">
      <c r="A163" s="36"/>
      <c r="B163" s="170"/>
      <c r="C163" s="171" t="s">
        <v>232</v>
      </c>
      <c r="D163" s="171" t="s">
        <v>126</v>
      </c>
      <c r="E163" s="172" t="s">
        <v>221</v>
      </c>
      <c r="F163" s="173" t="s">
        <v>222</v>
      </c>
      <c r="G163" s="174" t="s">
        <v>174</v>
      </c>
      <c r="H163" s="175">
        <v>128.31999999999999</v>
      </c>
      <c r="I163" s="176"/>
      <c r="J163" s="177">
        <f>ROUND(I163*H163,2)</f>
        <v>0</v>
      </c>
      <c r="K163" s="178"/>
      <c r="L163" s="37"/>
      <c r="M163" s="179" t="s">
        <v>1</v>
      </c>
      <c r="N163" s="180" t="s">
        <v>41</v>
      </c>
      <c r="O163" s="75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130</v>
      </c>
      <c r="AT163" s="183" t="s">
        <v>126</v>
      </c>
      <c r="AU163" s="183" t="s">
        <v>85</v>
      </c>
      <c r="AY163" s="17" t="s">
        <v>124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14</v>
      </c>
      <c r="BK163" s="184">
        <f>ROUND(I163*H163,2)</f>
        <v>0</v>
      </c>
      <c r="BL163" s="17" t="s">
        <v>130</v>
      </c>
      <c r="BM163" s="183" t="s">
        <v>223</v>
      </c>
    </row>
    <row r="164" s="13" customFormat="1">
      <c r="A164" s="13"/>
      <c r="B164" s="185"/>
      <c r="C164" s="13"/>
      <c r="D164" s="186" t="s">
        <v>165</v>
      </c>
      <c r="E164" s="187" t="s">
        <v>1</v>
      </c>
      <c r="F164" s="188" t="s">
        <v>685</v>
      </c>
      <c r="G164" s="13"/>
      <c r="H164" s="189">
        <v>128.31999999999999</v>
      </c>
      <c r="I164" s="190"/>
      <c r="J164" s="13"/>
      <c r="K164" s="13"/>
      <c r="L164" s="185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165</v>
      </c>
      <c r="AU164" s="187" t="s">
        <v>85</v>
      </c>
      <c r="AV164" s="13" t="s">
        <v>85</v>
      </c>
      <c r="AW164" s="13" t="s">
        <v>32</v>
      </c>
      <c r="AX164" s="13" t="s">
        <v>14</v>
      </c>
      <c r="AY164" s="187" t="s">
        <v>124</v>
      </c>
    </row>
    <row r="165" s="2" customFormat="1" ht="21.75" customHeight="1">
      <c r="A165" s="36"/>
      <c r="B165" s="170"/>
      <c r="C165" s="171" t="s">
        <v>7</v>
      </c>
      <c r="D165" s="171" t="s">
        <v>126</v>
      </c>
      <c r="E165" s="172" t="s">
        <v>226</v>
      </c>
      <c r="F165" s="173" t="s">
        <v>227</v>
      </c>
      <c r="G165" s="174" t="s">
        <v>147</v>
      </c>
      <c r="H165" s="175">
        <v>1064</v>
      </c>
      <c r="I165" s="176"/>
      <c r="J165" s="177">
        <f>ROUND(I165*H165,2)</f>
        <v>0</v>
      </c>
      <c r="K165" s="178"/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0.00084000000000000003</v>
      </c>
      <c r="R165" s="181">
        <f>Q165*H165</f>
        <v>0.89376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130</v>
      </c>
      <c r="AT165" s="183" t="s">
        <v>126</v>
      </c>
      <c r="AU165" s="183" t="s">
        <v>85</v>
      </c>
      <c r="AY165" s="17" t="s">
        <v>124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14</v>
      </c>
      <c r="BK165" s="184">
        <f>ROUND(I165*H165,2)</f>
        <v>0</v>
      </c>
      <c r="BL165" s="17" t="s">
        <v>130</v>
      </c>
      <c r="BM165" s="183" t="s">
        <v>228</v>
      </c>
    </row>
    <row r="166" s="13" customFormat="1">
      <c r="A166" s="13"/>
      <c r="B166" s="185"/>
      <c r="C166" s="13"/>
      <c r="D166" s="186" t="s">
        <v>165</v>
      </c>
      <c r="E166" s="187" t="s">
        <v>1</v>
      </c>
      <c r="F166" s="188" t="s">
        <v>686</v>
      </c>
      <c r="G166" s="13"/>
      <c r="H166" s="189">
        <v>523.60000000000002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165</v>
      </c>
      <c r="AU166" s="187" t="s">
        <v>85</v>
      </c>
      <c r="AV166" s="13" t="s">
        <v>85</v>
      </c>
      <c r="AW166" s="13" t="s">
        <v>32</v>
      </c>
      <c r="AX166" s="13" t="s">
        <v>76</v>
      </c>
      <c r="AY166" s="187" t="s">
        <v>124</v>
      </c>
    </row>
    <row r="167" s="13" customFormat="1">
      <c r="A167" s="13"/>
      <c r="B167" s="185"/>
      <c r="C167" s="13"/>
      <c r="D167" s="186" t="s">
        <v>165</v>
      </c>
      <c r="E167" s="187" t="s">
        <v>1</v>
      </c>
      <c r="F167" s="188" t="s">
        <v>687</v>
      </c>
      <c r="G167" s="13"/>
      <c r="H167" s="189">
        <v>498.39999999999998</v>
      </c>
      <c r="I167" s="190"/>
      <c r="J167" s="13"/>
      <c r="K167" s="13"/>
      <c r="L167" s="185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165</v>
      </c>
      <c r="AU167" s="187" t="s">
        <v>85</v>
      </c>
      <c r="AV167" s="13" t="s">
        <v>85</v>
      </c>
      <c r="AW167" s="13" t="s">
        <v>32</v>
      </c>
      <c r="AX167" s="13" t="s">
        <v>76</v>
      </c>
      <c r="AY167" s="187" t="s">
        <v>124</v>
      </c>
    </row>
    <row r="168" s="13" customFormat="1">
      <c r="A168" s="13"/>
      <c r="B168" s="185"/>
      <c r="C168" s="13"/>
      <c r="D168" s="186" t="s">
        <v>165</v>
      </c>
      <c r="E168" s="187" t="s">
        <v>1</v>
      </c>
      <c r="F168" s="188" t="s">
        <v>688</v>
      </c>
      <c r="G168" s="13"/>
      <c r="H168" s="189">
        <v>42</v>
      </c>
      <c r="I168" s="190"/>
      <c r="J168" s="13"/>
      <c r="K168" s="13"/>
      <c r="L168" s="185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7" t="s">
        <v>165</v>
      </c>
      <c r="AU168" s="187" t="s">
        <v>85</v>
      </c>
      <c r="AV168" s="13" t="s">
        <v>85</v>
      </c>
      <c r="AW168" s="13" t="s">
        <v>32</v>
      </c>
      <c r="AX168" s="13" t="s">
        <v>76</v>
      </c>
      <c r="AY168" s="187" t="s">
        <v>124</v>
      </c>
    </row>
    <row r="169" s="14" customFormat="1">
      <c r="A169" s="14"/>
      <c r="B169" s="194"/>
      <c r="C169" s="14"/>
      <c r="D169" s="186" t="s">
        <v>165</v>
      </c>
      <c r="E169" s="195" t="s">
        <v>1</v>
      </c>
      <c r="F169" s="196" t="s">
        <v>170</v>
      </c>
      <c r="G169" s="14"/>
      <c r="H169" s="197">
        <v>1064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165</v>
      </c>
      <c r="AU169" s="195" t="s">
        <v>85</v>
      </c>
      <c r="AV169" s="14" t="s">
        <v>130</v>
      </c>
      <c r="AW169" s="14" t="s">
        <v>32</v>
      </c>
      <c r="AX169" s="14" t="s">
        <v>14</v>
      </c>
      <c r="AY169" s="195" t="s">
        <v>124</v>
      </c>
    </row>
    <row r="170" s="2" customFormat="1" ht="24.15" customHeight="1">
      <c r="A170" s="36"/>
      <c r="B170" s="170"/>
      <c r="C170" s="171" t="s">
        <v>242</v>
      </c>
      <c r="D170" s="171" t="s">
        <v>126</v>
      </c>
      <c r="E170" s="172" t="s">
        <v>233</v>
      </c>
      <c r="F170" s="173" t="s">
        <v>234</v>
      </c>
      <c r="G170" s="174" t="s">
        <v>147</v>
      </c>
      <c r="H170" s="175">
        <v>1064</v>
      </c>
      <c r="I170" s="176"/>
      <c r="J170" s="177">
        <f>ROUND(I170*H170,2)</f>
        <v>0</v>
      </c>
      <c r="K170" s="178"/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130</v>
      </c>
      <c r="AT170" s="183" t="s">
        <v>126</v>
      </c>
      <c r="AU170" s="183" t="s">
        <v>85</v>
      </c>
      <c r="AY170" s="17" t="s">
        <v>124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14</v>
      </c>
      <c r="BK170" s="184">
        <f>ROUND(I170*H170,2)</f>
        <v>0</v>
      </c>
      <c r="BL170" s="17" t="s">
        <v>130</v>
      </c>
      <c r="BM170" s="183" t="s">
        <v>235</v>
      </c>
    </row>
    <row r="171" s="2" customFormat="1" ht="21.75" customHeight="1">
      <c r="A171" s="36"/>
      <c r="B171" s="170"/>
      <c r="C171" s="171" t="s">
        <v>246</v>
      </c>
      <c r="D171" s="171" t="s">
        <v>126</v>
      </c>
      <c r="E171" s="172" t="s">
        <v>236</v>
      </c>
      <c r="F171" s="173" t="s">
        <v>237</v>
      </c>
      <c r="G171" s="174" t="s">
        <v>147</v>
      </c>
      <c r="H171" s="175">
        <v>43.200000000000003</v>
      </c>
      <c r="I171" s="176"/>
      <c r="J171" s="177">
        <f>ROUND(I171*H171,2)</f>
        <v>0</v>
      </c>
      <c r="K171" s="178"/>
      <c r="L171" s="37"/>
      <c r="M171" s="179" t="s">
        <v>1</v>
      </c>
      <c r="N171" s="180" t="s">
        <v>41</v>
      </c>
      <c r="O171" s="75"/>
      <c r="P171" s="181">
        <f>O171*H171</f>
        <v>0</v>
      </c>
      <c r="Q171" s="181">
        <v>0.00069999999999999999</v>
      </c>
      <c r="R171" s="181">
        <f>Q171*H171</f>
        <v>0.030240000000000003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130</v>
      </c>
      <c r="AT171" s="183" t="s">
        <v>126</v>
      </c>
      <c r="AU171" s="183" t="s">
        <v>85</v>
      </c>
      <c r="AY171" s="17" t="s">
        <v>124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14</v>
      </c>
      <c r="BK171" s="184">
        <f>ROUND(I171*H171,2)</f>
        <v>0</v>
      </c>
      <c r="BL171" s="17" t="s">
        <v>130</v>
      </c>
      <c r="BM171" s="183" t="s">
        <v>238</v>
      </c>
    </row>
    <row r="172" s="13" customFormat="1">
      <c r="A172" s="13"/>
      <c r="B172" s="185"/>
      <c r="C172" s="13"/>
      <c r="D172" s="186" t="s">
        <v>165</v>
      </c>
      <c r="E172" s="187" t="s">
        <v>1</v>
      </c>
      <c r="F172" s="188" t="s">
        <v>239</v>
      </c>
      <c r="G172" s="13"/>
      <c r="H172" s="189">
        <v>36</v>
      </c>
      <c r="I172" s="190"/>
      <c r="J172" s="13"/>
      <c r="K172" s="13"/>
      <c r="L172" s="185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165</v>
      </c>
      <c r="AU172" s="187" t="s">
        <v>85</v>
      </c>
      <c r="AV172" s="13" t="s">
        <v>85</v>
      </c>
      <c r="AW172" s="13" t="s">
        <v>32</v>
      </c>
      <c r="AX172" s="13" t="s">
        <v>76</v>
      </c>
      <c r="AY172" s="187" t="s">
        <v>124</v>
      </c>
    </row>
    <row r="173" s="13" customFormat="1">
      <c r="A173" s="13"/>
      <c r="B173" s="185"/>
      <c r="C173" s="13"/>
      <c r="D173" s="186" t="s">
        <v>165</v>
      </c>
      <c r="E173" s="187" t="s">
        <v>1</v>
      </c>
      <c r="F173" s="188" t="s">
        <v>689</v>
      </c>
      <c r="G173" s="13"/>
      <c r="H173" s="189">
        <v>7.2000000000000002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165</v>
      </c>
      <c r="AU173" s="187" t="s">
        <v>85</v>
      </c>
      <c r="AV173" s="13" t="s">
        <v>85</v>
      </c>
      <c r="AW173" s="13" t="s">
        <v>32</v>
      </c>
      <c r="AX173" s="13" t="s">
        <v>76</v>
      </c>
      <c r="AY173" s="187" t="s">
        <v>124</v>
      </c>
    </row>
    <row r="174" s="14" customFormat="1">
      <c r="A174" s="14"/>
      <c r="B174" s="194"/>
      <c r="C174" s="14"/>
      <c r="D174" s="186" t="s">
        <v>165</v>
      </c>
      <c r="E174" s="195" t="s">
        <v>1</v>
      </c>
      <c r="F174" s="196" t="s">
        <v>170</v>
      </c>
      <c r="G174" s="14"/>
      <c r="H174" s="197">
        <v>43.200000000000003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165</v>
      </c>
      <c r="AU174" s="195" t="s">
        <v>85</v>
      </c>
      <c r="AV174" s="14" t="s">
        <v>130</v>
      </c>
      <c r="AW174" s="14" t="s">
        <v>32</v>
      </c>
      <c r="AX174" s="14" t="s">
        <v>14</v>
      </c>
      <c r="AY174" s="195" t="s">
        <v>124</v>
      </c>
    </row>
    <row r="175" s="2" customFormat="1" ht="16.5" customHeight="1">
      <c r="A175" s="36"/>
      <c r="B175" s="170"/>
      <c r="C175" s="171" t="s">
        <v>250</v>
      </c>
      <c r="D175" s="171" t="s">
        <v>126</v>
      </c>
      <c r="E175" s="172" t="s">
        <v>243</v>
      </c>
      <c r="F175" s="173" t="s">
        <v>244</v>
      </c>
      <c r="G175" s="174" t="s">
        <v>147</v>
      </c>
      <c r="H175" s="175">
        <v>43.200000000000003</v>
      </c>
      <c r="I175" s="176"/>
      <c r="J175" s="177">
        <f>ROUND(I175*H175,2)</f>
        <v>0</v>
      </c>
      <c r="K175" s="178"/>
      <c r="L175" s="37"/>
      <c r="M175" s="179" t="s">
        <v>1</v>
      </c>
      <c r="N175" s="180" t="s">
        <v>41</v>
      </c>
      <c r="O175" s="75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130</v>
      </c>
      <c r="AT175" s="183" t="s">
        <v>126</v>
      </c>
      <c r="AU175" s="183" t="s">
        <v>85</v>
      </c>
      <c r="AY175" s="17" t="s">
        <v>124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14</v>
      </c>
      <c r="BK175" s="184">
        <f>ROUND(I175*H175,2)</f>
        <v>0</v>
      </c>
      <c r="BL175" s="17" t="s">
        <v>130</v>
      </c>
      <c r="BM175" s="183" t="s">
        <v>245</v>
      </c>
    </row>
    <row r="176" s="2" customFormat="1" ht="21.75" customHeight="1">
      <c r="A176" s="36"/>
      <c r="B176" s="170"/>
      <c r="C176" s="171" t="s">
        <v>254</v>
      </c>
      <c r="D176" s="171" t="s">
        <v>126</v>
      </c>
      <c r="E176" s="172" t="s">
        <v>247</v>
      </c>
      <c r="F176" s="173" t="s">
        <v>248</v>
      </c>
      <c r="G176" s="174" t="s">
        <v>174</v>
      </c>
      <c r="H176" s="175">
        <v>38.100000000000001</v>
      </c>
      <c r="I176" s="176"/>
      <c r="J176" s="177">
        <f>ROUND(I176*H176,2)</f>
        <v>0</v>
      </c>
      <c r="K176" s="178"/>
      <c r="L176" s="37"/>
      <c r="M176" s="179" t="s">
        <v>1</v>
      </c>
      <c r="N176" s="180" t="s">
        <v>41</v>
      </c>
      <c r="O176" s="75"/>
      <c r="P176" s="181">
        <f>O176*H176</f>
        <v>0</v>
      </c>
      <c r="Q176" s="181">
        <v>0.00046000000000000001</v>
      </c>
      <c r="R176" s="181">
        <f>Q176*H176</f>
        <v>0.017526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130</v>
      </c>
      <c r="AT176" s="183" t="s">
        <v>126</v>
      </c>
      <c r="AU176" s="183" t="s">
        <v>85</v>
      </c>
      <c r="AY176" s="17" t="s">
        <v>124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14</v>
      </c>
      <c r="BK176" s="184">
        <f>ROUND(I176*H176,2)</f>
        <v>0</v>
      </c>
      <c r="BL176" s="17" t="s">
        <v>130</v>
      </c>
      <c r="BM176" s="183" t="s">
        <v>249</v>
      </c>
    </row>
    <row r="177" s="2" customFormat="1" ht="24.15" customHeight="1">
      <c r="A177" s="36"/>
      <c r="B177" s="170"/>
      <c r="C177" s="171" t="s">
        <v>259</v>
      </c>
      <c r="D177" s="171" t="s">
        <v>126</v>
      </c>
      <c r="E177" s="172" t="s">
        <v>251</v>
      </c>
      <c r="F177" s="173" t="s">
        <v>252</v>
      </c>
      <c r="G177" s="174" t="s">
        <v>174</v>
      </c>
      <c r="H177" s="175">
        <v>38.100000000000001</v>
      </c>
      <c r="I177" s="176"/>
      <c r="J177" s="177">
        <f>ROUND(I177*H177,2)</f>
        <v>0</v>
      </c>
      <c r="K177" s="178"/>
      <c r="L177" s="37"/>
      <c r="M177" s="179" t="s">
        <v>1</v>
      </c>
      <c r="N177" s="180" t="s">
        <v>41</v>
      </c>
      <c r="O177" s="75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130</v>
      </c>
      <c r="AT177" s="183" t="s">
        <v>126</v>
      </c>
      <c r="AU177" s="183" t="s">
        <v>85</v>
      </c>
      <c r="AY177" s="17" t="s">
        <v>124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14</v>
      </c>
      <c r="BK177" s="184">
        <f>ROUND(I177*H177,2)</f>
        <v>0</v>
      </c>
      <c r="BL177" s="17" t="s">
        <v>130</v>
      </c>
      <c r="BM177" s="183" t="s">
        <v>253</v>
      </c>
    </row>
    <row r="178" s="2" customFormat="1" ht="33" customHeight="1">
      <c r="A178" s="36"/>
      <c r="B178" s="170"/>
      <c r="C178" s="171" t="s">
        <v>264</v>
      </c>
      <c r="D178" s="171" t="s">
        <v>126</v>
      </c>
      <c r="E178" s="172" t="s">
        <v>255</v>
      </c>
      <c r="F178" s="173" t="s">
        <v>256</v>
      </c>
      <c r="G178" s="174" t="s">
        <v>174</v>
      </c>
      <c r="H178" s="175">
        <v>463.69999999999999</v>
      </c>
      <c r="I178" s="176"/>
      <c r="J178" s="177">
        <f>ROUND(I178*H178,2)</f>
        <v>0</v>
      </c>
      <c r="K178" s="178"/>
      <c r="L178" s="37"/>
      <c r="M178" s="179" t="s">
        <v>1</v>
      </c>
      <c r="N178" s="180" t="s">
        <v>41</v>
      </c>
      <c r="O178" s="75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130</v>
      </c>
      <c r="AT178" s="183" t="s">
        <v>126</v>
      </c>
      <c r="AU178" s="183" t="s">
        <v>85</v>
      </c>
      <c r="AY178" s="17" t="s">
        <v>124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14</v>
      </c>
      <c r="BK178" s="184">
        <f>ROUND(I178*H178,2)</f>
        <v>0</v>
      </c>
      <c r="BL178" s="17" t="s">
        <v>130</v>
      </c>
      <c r="BM178" s="183" t="s">
        <v>257</v>
      </c>
    </row>
    <row r="179" s="13" customFormat="1">
      <c r="A179" s="13"/>
      <c r="B179" s="185"/>
      <c r="C179" s="13"/>
      <c r="D179" s="186" t="s">
        <v>165</v>
      </c>
      <c r="E179" s="187" t="s">
        <v>1</v>
      </c>
      <c r="F179" s="188" t="s">
        <v>690</v>
      </c>
      <c r="G179" s="13"/>
      <c r="H179" s="189">
        <v>463.69999999999999</v>
      </c>
      <c r="I179" s="190"/>
      <c r="J179" s="13"/>
      <c r="K179" s="13"/>
      <c r="L179" s="185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165</v>
      </c>
      <c r="AU179" s="187" t="s">
        <v>85</v>
      </c>
      <c r="AV179" s="13" t="s">
        <v>85</v>
      </c>
      <c r="AW179" s="13" t="s">
        <v>32</v>
      </c>
      <c r="AX179" s="13" t="s">
        <v>14</v>
      </c>
      <c r="AY179" s="187" t="s">
        <v>124</v>
      </c>
    </row>
    <row r="180" s="2" customFormat="1" ht="33" customHeight="1">
      <c r="A180" s="36"/>
      <c r="B180" s="170"/>
      <c r="C180" s="171" t="s">
        <v>269</v>
      </c>
      <c r="D180" s="171" t="s">
        <v>126</v>
      </c>
      <c r="E180" s="172" t="s">
        <v>260</v>
      </c>
      <c r="F180" s="173" t="s">
        <v>261</v>
      </c>
      <c r="G180" s="174" t="s">
        <v>174</v>
      </c>
      <c r="H180" s="175">
        <v>219.84</v>
      </c>
      <c r="I180" s="176"/>
      <c r="J180" s="177">
        <f>ROUND(I180*H180,2)</f>
        <v>0</v>
      </c>
      <c r="K180" s="178"/>
      <c r="L180" s="37"/>
      <c r="M180" s="179" t="s">
        <v>1</v>
      </c>
      <c r="N180" s="180" t="s">
        <v>41</v>
      </c>
      <c r="O180" s="75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130</v>
      </c>
      <c r="AT180" s="183" t="s">
        <v>126</v>
      </c>
      <c r="AU180" s="183" t="s">
        <v>85</v>
      </c>
      <c r="AY180" s="17" t="s">
        <v>124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14</v>
      </c>
      <c r="BK180" s="184">
        <f>ROUND(I180*H180,2)</f>
        <v>0</v>
      </c>
      <c r="BL180" s="17" t="s">
        <v>130</v>
      </c>
      <c r="BM180" s="183" t="s">
        <v>691</v>
      </c>
    </row>
    <row r="181" s="13" customFormat="1">
      <c r="A181" s="13"/>
      <c r="B181" s="185"/>
      <c r="C181" s="13"/>
      <c r="D181" s="186" t="s">
        <v>165</v>
      </c>
      <c r="E181" s="187" t="s">
        <v>1</v>
      </c>
      <c r="F181" s="188" t="s">
        <v>692</v>
      </c>
      <c r="G181" s="13"/>
      <c r="H181" s="189">
        <v>219.84</v>
      </c>
      <c r="I181" s="190"/>
      <c r="J181" s="13"/>
      <c r="K181" s="13"/>
      <c r="L181" s="185"/>
      <c r="M181" s="191"/>
      <c r="N181" s="192"/>
      <c r="O181" s="192"/>
      <c r="P181" s="192"/>
      <c r="Q181" s="192"/>
      <c r="R181" s="192"/>
      <c r="S181" s="192"/>
      <c r="T181" s="19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165</v>
      </c>
      <c r="AU181" s="187" t="s">
        <v>85</v>
      </c>
      <c r="AV181" s="13" t="s">
        <v>85</v>
      </c>
      <c r="AW181" s="13" t="s">
        <v>32</v>
      </c>
      <c r="AX181" s="13" t="s">
        <v>14</v>
      </c>
      <c r="AY181" s="187" t="s">
        <v>124</v>
      </c>
    </row>
    <row r="182" s="2" customFormat="1" ht="24.15" customHeight="1">
      <c r="A182" s="36"/>
      <c r="B182" s="170"/>
      <c r="C182" s="171" t="s">
        <v>273</v>
      </c>
      <c r="D182" s="171" t="s">
        <v>126</v>
      </c>
      <c r="E182" s="172" t="s">
        <v>265</v>
      </c>
      <c r="F182" s="173" t="s">
        <v>266</v>
      </c>
      <c r="G182" s="174" t="s">
        <v>174</v>
      </c>
      <c r="H182" s="175">
        <v>463.69999999999999</v>
      </c>
      <c r="I182" s="176"/>
      <c r="J182" s="177">
        <f>ROUND(I182*H182,2)</f>
        <v>0</v>
      </c>
      <c r="K182" s="178"/>
      <c r="L182" s="37"/>
      <c r="M182" s="179" t="s">
        <v>1</v>
      </c>
      <c r="N182" s="180" t="s">
        <v>41</v>
      </c>
      <c r="O182" s="75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130</v>
      </c>
      <c r="AT182" s="183" t="s">
        <v>126</v>
      </c>
      <c r="AU182" s="183" t="s">
        <v>85</v>
      </c>
      <c r="AY182" s="17" t="s">
        <v>124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14</v>
      </c>
      <c r="BK182" s="184">
        <f>ROUND(I182*H182,2)</f>
        <v>0</v>
      </c>
      <c r="BL182" s="17" t="s">
        <v>130</v>
      </c>
      <c r="BM182" s="183" t="s">
        <v>267</v>
      </c>
    </row>
    <row r="183" s="13" customFormat="1">
      <c r="A183" s="13"/>
      <c r="B183" s="185"/>
      <c r="C183" s="13"/>
      <c r="D183" s="186" t="s">
        <v>165</v>
      </c>
      <c r="E183" s="187" t="s">
        <v>1</v>
      </c>
      <c r="F183" s="188" t="s">
        <v>690</v>
      </c>
      <c r="G183" s="13"/>
      <c r="H183" s="189">
        <v>463.69999999999999</v>
      </c>
      <c r="I183" s="190"/>
      <c r="J183" s="13"/>
      <c r="K183" s="13"/>
      <c r="L183" s="185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7" t="s">
        <v>165</v>
      </c>
      <c r="AU183" s="187" t="s">
        <v>85</v>
      </c>
      <c r="AV183" s="13" t="s">
        <v>85</v>
      </c>
      <c r="AW183" s="13" t="s">
        <v>32</v>
      </c>
      <c r="AX183" s="13" t="s">
        <v>14</v>
      </c>
      <c r="AY183" s="187" t="s">
        <v>124</v>
      </c>
    </row>
    <row r="184" s="2" customFormat="1" ht="16.5" customHeight="1">
      <c r="A184" s="36"/>
      <c r="B184" s="170"/>
      <c r="C184" s="171" t="s">
        <v>278</v>
      </c>
      <c r="D184" s="171" t="s">
        <v>126</v>
      </c>
      <c r="E184" s="172" t="s">
        <v>270</v>
      </c>
      <c r="F184" s="173" t="s">
        <v>271</v>
      </c>
      <c r="G184" s="174" t="s">
        <v>174</v>
      </c>
      <c r="H184" s="175">
        <v>463.69999999999999</v>
      </c>
      <c r="I184" s="176"/>
      <c r="J184" s="177">
        <f>ROUND(I184*H184,2)</f>
        <v>0</v>
      </c>
      <c r="K184" s="178"/>
      <c r="L184" s="37"/>
      <c r="M184" s="179" t="s">
        <v>1</v>
      </c>
      <c r="N184" s="180" t="s">
        <v>41</v>
      </c>
      <c r="O184" s="75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130</v>
      </c>
      <c r="AT184" s="183" t="s">
        <v>126</v>
      </c>
      <c r="AU184" s="183" t="s">
        <v>85</v>
      </c>
      <c r="AY184" s="17" t="s">
        <v>124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14</v>
      </c>
      <c r="BK184" s="184">
        <f>ROUND(I184*H184,2)</f>
        <v>0</v>
      </c>
      <c r="BL184" s="17" t="s">
        <v>130</v>
      </c>
      <c r="BM184" s="183" t="s">
        <v>272</v>
      </c>
    </row>
    <row r="185" s="13" customFormat="1">
      <c r="A185" s="13"/>
      <c r="B185" s="185"/>
      <c r="C185" s="13"/>
      <c r="D185" s="186" t="s">
        <v>165</v>
      </c>
      <c r="E185" s="187" t="s">
        <v>1</v>
      </c>
      <c r="F185" s="188" t="s">
        <v>690</v>
      </c>
      <c r="G185" s="13"/>
      <c r="H185" s="189">
        <v>463.69999999999999</v>
      </c>
      <c r="I185" s="190"/>
      <c r="J185" s="13"/>
      <c r="K185" s="13"/>
      <c r="L185" s="185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7" t="s">
        <v>165</v>
      </c>
      <c r="AU185" s="187" t="s">
        <v>85</v>
      </c>
      <c r="AV185" s="13" t="s">
        <v>85</v>
      </c>
      <c r="AW185" s="13" t="s">
        <v>32</v>
      </c>
      <c r="AX185" s="13" t="s">
        <v>14</v>
      </c>
      <c r="AY185" s="187" t="s">
        <v>124</v>
      </c>
    </row>
    <row r="186" s="2" customFormat="1" ht="24.15" customHeight="1">
      <c r="A186" s="36"/>
      <c r="B186" s="170"/>
      <c r="C186" s="171" t="s">
        <v>289</v>
      </c>
      <c r="D186" s="171" t="s">
        <v>126</v>
      </c>
      <c r="E186" s="172" t="s">
        <v>274</v>
      </c>
      <c r="F186" s="173" t="s">
        <v>275</v>
      </c>
      <c r="G186" s="174" t="s">
        <v>174</v>
      </c>
      <c r="H186" s="175">
        <v>369.22000000000003</v>
      </c>
      <c r="I186" s="176"/>
      <c r="J186" s="177">
        <f>ROUND(I186*H186,2)</f>
        <v>0</v>
      </c>
      <c r="K186" s="178"/>
      <c r="L186" s="37"/>
      <c r="M186" s="179" t="s">
        <v>1</v>
      </c>
      <c r="N186" s="180" t="s">
        <v>41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130</v>
      </c>
      <c r="AT186" s="183" t="s">
        <v>126</v>
      </c>
      <c r="AU186" s="183" t="s">
        <v>85</v>
      </c>
      <c r="AY186" s="17" t="s">
        <v>124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14</v>
      </c>
      <c r="BK186" s="184">
        <f>ROUND(I186*H186,2)</f>
        <v>0</v>
      </c>
      <c r="BL186" s="17" t="s">
        <v>130</v>
      </c>
      <c r="BM186" s="183" t="s">
        <v>276</v>
      </c>
    </row>
    <row r="187" s="13" customFormat="1">
      <c r="A187" s="13"/>
      <c r="B187" s="185"/>
      <c r="C187" s="13"/>
      <c r="D187" s="186" t="s">
        <v>165</v>
      </c>
      <c r="E187" s="187" t="s">
        <v>1</v>
      </c>
      <c r="F187" s="188" t="s">
        <v>693</v>
      </c>
      <c r="G187" s="13"/>
      <c r="H187" s="189">
        <v>369.22000000000003</v>
      </c>
      <c r="I187" s="190"/>
      <c r="J187" s="13"/>
      <c r="K187" s="13"/>
      <c r="L187" s="185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165</v>
      </c>
      <c r="AU187" s="187" t="s">
        <v>85</v>
      </c>
      <c r="AV187" s="13" t="s">
        <v>85</v>
      </c>
      <c r="AW187" s="13" t="s">
        <v>32</v>
      </c>
      <c r="AX187" s="13" t="s">
        <v>14</v>
      </c>
      <c r="AY187" s="187" t="s">
        <v>124</v>
      </c>
    </row>
    <row r="188" s="2" customFormat="1" ht="16.5" customHeight="1">
      <c r="A188" s="36"/>
      <c r="B188" s="170"/>
      <c r="C188" s="202" t="s">
        <v>299</v>
      </c>
      <c r="D188" s="202" t="s">
        <v>279</v>
      </c>
      <c r="E188" s="203" t="s">
        <v>280</v>
      </c>
      <c r="F188" s="204" t="s">
        <v>281</v>
      </c>
      <c r="G188" s="205" t="s">
        <v>282</v>
      </c>
      <c r="H188" s="206">
        <v>250.72</v>
      </c>
      <c r="I188" s="207"/>
      <c r="J188" s="208">
        <f>ROUND(I188*H188,2)</f>
        <v>0</v>
      </c>
      <c r="K188" s="209"/>
      <c r="L188" s="210"/>
      <c r="M188" s="211" t="s">
        <v>1</v>
      </c>
      <c r="N188" s="212" t="s">
        <v>41</v>
      </c>
      <c r="O188" s="75"/>
      <c r="P188" s="181">
        <f>O188*H188</f>
        <v>0</v>
      </c>
      <c r="Q188" s="181">
        <v>1</v>
      </c>
      <c r="R188" s="181">
        <f>Q188*H188</f>
        <v>250.72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157</v>
      </c>
      <c r="AT188" s="183" t="s">
        <v>279</v>
      </c>
      <c r="AU188" s="183" t="s">
        <v>85</v>
      </c>
      <c r="AY188" s="17" t="s">
        <v>124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14</v>
      </c>
      <c r="BK188" s="184">
        <f>ROUND(I188*H188,2)</f>
        <v>0</v>
      </c>
      <c r="BL188" s="17" t="s">
        <v>130</v>
      </c>
      <c r="BM188" s="183" t="s">
        <v>283</v>
      </c>
    </row>
    <row r="189" s="13" customFormat="1">
      <c r="A189" s="13"/>
      <c r="B189" s="185"/>
      <c r="C189" s="13"/>
      <c r="D189" s="186" t="s">
        <v>165</v>
      </c>
      <c r="E189" s="187" t="s">
        <v>1</v>
      </c>
      <c r="F189" s="188" t="s">
        <v>694</v>
      </c>
      <c r="G189" s="13"/>
      <c r="H189" s="189">
        <v>99.680000000000007</v>
      </c>
      <c r="I189" s="190"/>
      <c r="J189" s="13"/>
      <c r="K189" s="13"/>
      <c r="L189" s="185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7" t="s">
        <v>165</v>
      </c>
      <c r="AU189" s="187" t="s">
        <v>85</v>
      </c>
      <c r="AV189" s="13" t="s">
        <v>85</v>
      </c>
      <c r="AW189" s="13" t="s">
        <v>32</v>
      </c>
      <c r="AX189" s="13" t="s">
        <v>76</v>
      </c>
      <c r="AY189" s="187" t="s">
        <v>124</v>
      </c>
    </row>
    <row r="190" s="13" customFormat="1">
      <c r="A190" s="13"/>
      <c r="B190" s="185"/>
      <c r="C190" s="13"/>
      <c r="D190" s="186" t="s">
        <v>165</v>
      </c>
      <c r="E190" s="187" t="s">
        <v>1</v>
      </c>
      <c r="F190" s="188" t="s">
        <v>285</v>
      </c>
      <c r="G190" s="13"/>
      <c r="H190" s="189">
        <v>24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165</v>
      </c>
      <c r="AU190" s="187" t="s">
        <v>85</v>
      </c>
      <c r="AV190" s="13" t="s">
        <v>85</v>
      </c>
      <c r="AW190" s="13" t="s">
        <v>32</v>
      </c>
      <c r="AX190" s="13" t="s">
        <v>76</v>
      </c>
      <c r="AY190" s="187" t="s">
        <v>124</v>
      </c>
    </row>
    <row r="191" s="13" customFormat="1">
      <c r="A191" s="13"/>
      <c r="B191" s="185"/>
      <c r="C191" s="13"/>
      <c r="D191" s="186" t="s">
        <v>165</v>
      </c>
      <c r="E191" s="187" t="s">
        <v>1</v>
      </c>
      <c r="F191" s="188" t="s">
        <v>695</v>
      </c>
      <c r="G191" s="13"/>
      <c r="H191" s="189">
        <v>1.6799999999999999</v>
      </c>
      <c r="I191" s="190"/>
      <c r="J191" s="13"/>
      <c r="K191" s="13"/>
      <c r="L191" s="185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165</v>
      </c>
      <c r="AU191" s="187" t="s">
        <v>85</v>
      </c>
      <c r="AV191" s="13" t="s">
        <v>85</v>
      </c>
      <c r="AW191" s="13" t="s">
        <v>32</v>
      </c>
      <c r="AX191" s="13" t="s">
        <v>76</v>
      </c>
      <c r="AY191" s="187" t="s">
        <v>124</v>
      </c>
    </row>
    <row r="192" s="14" customFormat="1">
      <c r="A192" s="14"/>
      <c r="B192" s="194"/>
      <c r="C192" s="14"/>
      <c r="D192" s="186" t="s">
        <v>165</v>
      </c>
      <c r="E192" s="195" t="s">
        <v>1</v>
      </c>
      <c r="F192" s="196" t="s">
        <v>170</v>
      </c>
      <c r="G192" s="14"/>
      <c r="H192" s="197">
        <v>125.36000000000001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165</v>
      </c>
      <c r="AU192" s="195" t="s">
        <v>85</v>
      </c>
      <c r="AV192" s="14" t="s">
        <v>130</v>
      </c>
      <c r="AW192" s="14" t="s">
        <v>32</v>
      </c>
      <c r="AX192" s="14" t="s">
        <v>76</v>
      </c>
      <c r="AY192" s="195" t="s">
        <v>124</v>
      </c>
    </row>
    <row r="193" s="13" customFormat="1">
      <c r="A193" s="13"/>
      <c r="B193" s="185"/>
      <c r="C193" s="13"/>
      <c r="D193" s="186" t="s">
        <v>165</v>
      </c>
      <c r="E193" s="187" t="s">
        <v>1</v>
      </c>
      <c r="F193" s="188" t="s">
        <v>696</v>
      </c>
      <c r="G193" s="13"/>
      <c r="H193" s="189">
        <v>250.72</v>
      </c>
      <c r="I193" s="190"/>
      <c r="J193" s="13"/>
      <c r="K193" s="13"/>
      <c r="L193" s="185"/>
      <c r="M193" s="191"/>
      <c r="N193" s="192"/>
      <c r="O193" s="192"/>
      <c r="P193" s="192"/>
      <c r="Q193" s="192"/>
      <c r="R193" s="192"/>
      <c r="S193" s="192"/>
      <c r="T193" s="19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165</v>
      </c>
      <c r="AU193" s="187" t="s">
        <v>85</v>
      </c>
      <c r="AV193" s="13" t="s">
        <v>85</v>
      </c>
      <c r="AW193" s="13" t="s">
        <v>32</v>
      </c>
      <c r="AX193" s="13" t="s">
        <v>14</v>
      </c>
      <c r="AY193" s="187" t="s">
        <v>124</v>
      </c>
    </row>
    <row r="194" s="2" customFormat="1" ht="24.15" customHeight="1">
      <c r="A194" s="36"/>
      <c r="B194" s="170"/>
      <c r="C194" s="171" t="s">
        <v>303</v>
      </c>
      <c r="D194" s="171" t="s">
        <v>126</v>
      </c>
      <c r="E194" s="172" t="s">
        <v>290</v>
      </c>
      <c r="F194" s="173" t="s">
        <v>291</v>
      </c>
      <c r="G194" s="174" t="s">
        <v>174</v>
      </c>
      <c r="H194" s="175">
        <v>47.240000000000002</v>
      </c>
      <c r="I194" s="176"/>
      <c r="J194" s="177">
        <f>ROUND(I194*H194,2)</f>
        <v>0</v>
      </c>
      <c r="K194" s="178"/>
      <c r="L194" s="37"/>
      <c r="M194" s="179" t="s">
        <v>1</v>
      </c>
      <c r="N194" s="180" t="s">
        <v>41</v>
      </c>
      <c r="O194" s="75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3" t="s">
        <v>130</v>
      </c>
      <c r="AT194" s="183" t="s">
        <v>126</v>
      </c>
      <c r="AU194" s="183" t="s">
        <v>85</v>
      </c>
      <c r="AY194" s="17" t="s">
        <v>124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7" t="s">
        <v>14</v>
      </c>
      <c r="BK194" s="184">
        <f>ROUND(I194*H194,2)</f>
        <v>0</v>
      </c>
      <c r="BL194" s="17" t="s">
        <v>130</v>
      </c>
      <c r="BM194" s="183" t="s">
        <v>292</v>
      </c>
    </row>
    <row r="195" s="13" customFormat="1">
      <c r="A195" s="13"/>
      <c r="B195" s="185"/>
      <c r="C195" s="13"/>
      <c r="D195" s="186" t="s">
        <v>165</v>
      </c>
      <c r="E195" s="187" t="s">
        <v>1</v>
      </c>
      <c r="F195" s="188" t="s">
        <v>697</v>
      </c>
      <c r="G195" s="13"/>
      <c r="H195" s="189">
        <v>80.799999999999997</v>
      </c>
      <c r="I195" s="190"/>
      <c r="J195" s="13"/>
      <c r="K195" s="13"/>
      <c r="L195" s="185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7" t="s">
        <v>165</v>
      </c>
      <c r="AU195" s="187" t="s">
        <v>85</v>
      </c>
      <c r="AV195" s="13" t="s">
        <v>85</v>
      </c>
      <c r="AW195" s="13" t="s">
        <v>32</v>
      </c>
      <c r="AX195" s="13" t="s">
        <v>76</v>
      </c>
      <c r="AY195" s="187" t="s">
        <v>124</v>
      </c>
    </row>
    <row r="196" s="13" customFormat="1">
      <c r="A196" s="13"/>
      <c r="B196" s="185"/>
      <c r="C196" s="13"/>
      <c r="D196" s="186" t="s">
        <v>165</v>
      </c>
      <c r="E196" s="187" t="s">
        <v>1</v>
      </c>
      <c r="F196" s="188" t="s">
        <v>295</v>
      </c>
      <c r="G196" s="13"/>
      <c r="H196" s="189">
        <v>12</v>
      </c>
      <c r="I196" s="190"/>
      <c r="J196" s="13"/>
      <c r="K196" s="13"/>
      <c r="L196" s="185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165</v>
      </c>
      <c r="AU196" s="187" t="s">
        <v>85</v>
      </c>
      <c r="AV196" s="13" t="s">
        <v>85</v>
      </c>
      <c r="AW196" s="13" t="s">
        <v>32</v>
      </c>
      <c r="AX196" s="13" t="s">
        <v>76</v>
      </c>
      <c r="AY196" s="187" t="s">
        <v>124</v>
      </c>
    </row>
    <row r="197" s="13" customFormat="1">
      <c r="A197" s="13"/>
      <c r="B197" s="185"/>
      <c r="C197" s="13"/>
      <c r="D197" s="186" t="s">
        <v>165</v>
      </c>
      <c r="E197" s="187" t="s">
        <v>1</v>
      </c>
      <c r="F197" s="188" t="s">
        <v>698</v>
      </c>
      <c r="G197" s="13"/>
      <c r="H197" s="189">
        <v>1.6799999999999999</v>
      </c>
      <c r="I197" s="190"/>
      <c r="J197" s="13"/>
      <c r="K197" s="13"/>
      <c r="L197" s="185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165</v>
      </c>
      <c r="AU197" s="187" t="s">
        <v>85</v>
      </c>
      <c r="AV197" s="13" t="s">
        <v>85</v>
      </c>
      <c r="AW197" s="13" t="s">
        <v>32</v>
      </c>
      <c r="AX197" s="13" t="s">
        <v>76</v>
      </c>
      <c r="AY197" s="187" t="s">
        <v>124</v>
      </c>
    </row>
    <row r="198" s="14" customFormat="1">
      <c r="A198" s="14"/>
      <c r="B198" s="194"/>
      <c r="C198" s="14"/>
      <c r="D198" s="186" t="s">
        <v>165</v>
      </c>
      <c r="E198" s="195" t="s">
        <v>1</v>
      </c>
      <c r="F198" s="196" t="s">
        <v>170</v>
      </c>
      <c r="G198" s="14"/>
      <c r="H198" s="197">
        <v>94.480000000000004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165</v>
      </c>
      <c r="AU198" s="195" t="s">
        <v>85</v>
      </c>
      <c r="AV198" s="14" t="s">
        <v>130</v>
      </c>
      <c r="AW198" s="14" t="s">
        <v>32</v>
      </c>
      <c r="AX198" s="14" t="s">
        <v>76</v>
      </c>
      <c r="AY198" s="195" t="s">
        <v>124</v>
      </c>
    </row>
    <row r="199" s="13" customFormat="1">
      <c r="A199" s="13"/>
      <c r="B199" s="185"/>
      <c r="C199" s="13"/>
      <c r="D199" s="186" t="s">
        <v>165</v>
      </c>
      <c r="E199" s="187" t="s">
        <v>1</v>
      </c>
      <c r="F199" s="188" t="s">
        <v>699</v>
      </c>
      <c r="G199" s="13"/>
      <c r="H199" s="189">
        <v>47.240000000000002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165</v>
      </c>
      <c r="AU199" s="187" t="s">
        <v>85</v>
      </c>
      <c r="AV199" s="13" t="s">
        <v>85</v>
      </c>
      <c r="AW199" s="13" t="s">
        <v>32</v>
      </c>
      <c r="AX199" s="13" t="s">
        <v>14</v>
      </c>
      <c r="AY199" s="187" t="s">
        <v>124</v>
      </c>
    </row>
    <row r="200" s="2" customFormat="1" ht="24.15" customHeight="1">
      <c r="A200" s="36"/>
      <c r="B200" s="170"/>
      <c r="C200" s="171" t="s">
        <v>308</v>
      </c>
      <c r="D200" s="171" t="s">
        <v>126</v>
      </c>
      <c r="E200" s="172" t="s">
        <v>300</v>
      </c>
      <c r="F200" s="173" t="s">
        <v>301</v>
      </c>
      <c r="G200" s="174" t="s">
        <v>174</v>
      </c>
      <c r="H200" s="175">
        <v>47.240000000000002</v>
      </c>
      <c r="I200" s="176"/>
      <c r="J200" s="177">
        <f>ROUND(I200*H200,2)</f>
        <v>0</v>
      </c>
      <c r="K200" s="178"/>
      <c r="L200" s="37"/>
      <c r="M200" s="179" t="s">
        <v>1</v>
      </c>
      <c r="N200" s="180" t="s">
        <v>41</v>
      </c>
      <c r="O200" s="75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3" t="s">
        <v>130</v>
      </c>
      <c r="AT200" s="183" t="s">
        <v>126</v>
      </c>
      <c r="AU200" s="183" t="s">
        <v>85</v>
      </c>
      <c r="AY200" s="17" t="s">
        <v>124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7" t="s">
        <v>14</v>
      </c>
      <c r="BK200" s="184">
        <f>ROUND(I200*H200,2)</f>
        <v>0</v>
      </c>
      <c r="BL200" s="17" t="s">
        <v>130</v>
      </c>
      <c r="BM200" s="183" t="s">
        <v>302</v>
      </c>
    </row>
    <row r="201" s="13" customFormat="1">
      <c r="A201" s="13"/>
      <c r="B201" s="185"/>
      <c r="C201" s="13"/>
      <c r="D201" s="186" t="s">
        <v>165</v>
      </c>
      <c r="E201" s="187" t="s">
        <v>1</v>
      </c>
      <c r="F201" s="188" t="s">
        <v>699</v>
      </c>
      <c r="G201" s="13"/>
      <c r="H201" s="189">
        <v>47.240000000000002</v>
      </c>
      <c r="I201" s="190"/>
      <c r="J201" s="13"/>
      <c r="K201" s="13"/>
      <c r="L201" s="185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165</v>
      </c>
      <c r="AU201" s="187" t="s">
        <v>85</v>
      </c>
      <c r="AV201" s="13" t="s">
        <v>85</v>
      </c>
      <c r="AW201" s="13" t="s">
        <v>32</v>
      </c>
      <c r="AX201" s="13" t="s">
        <v>14</v>
      </c>
      <c r="AY201" s="187" t="s">
        <v>124</v>
      </c>
    </row>
    <row r="202" s="2" customFormat="1" ht="16.5" customHeight="1">
      <c r="A202" s="36"/>
      <c r="B202" s="170"/>
      <c r="C202" s="202" t="s">
        <v>314</v>
      </c>
      <c r="D202" s="202" t="s">
        <v>279</v>
      </c>
      <c r="E202" s="203" t="s">
        <v>304</v>
      </c>
      <c r="F202" s="204" t="s">
        <v>305</v>
      </c>
      <c r="G202" s="205" t="s">
        <v>282</v>
      </c>
      <c r="H202" s="206">
        <v>188.96000000000001</v>
      </c>
      <c r="I202" s="207"/>
      <c r="J202" s="208">
        <f>ROUND(I202*H202,2)</f>
        <v>0</v>
      </c>
      <c r="K202" s="209"/>
      <c r="L202" s="210"/>
      <c r="M202" s="211" t="s">
        <v>1</v>
      </c>
      <c r="N202" s="212" t="s">
        <v>41</v>
      </c>
      <c r="O202" s="75"/>
      <c r="P202" s="181">
        <f>O202*H202</f>
        <v>0</v>
      </c>
      <c r="Q202" s="181">
        <v>1</v>
      </c>
      <c r="R202" s="181">
        <f>Q202*H202</f>
        <v>188.96000000000001</v>
      </c>
      <c r="S202" s="181">
        <v>0</v>
      </c>
      <c r="T202" s="18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3" t="s">
        <v>157</v>
      </c>
      <c r="AT202" s="183" t="s">
        <v>279</v>
      </c>
      <c r="AU202" s="183" t="s">
        <v>85</v>
      </c>
      <c r="AY202" s="17" t="s">
        <v>124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7" t="s">
        <v>14</v>
      </c>
      <c r="BK202" s="184">
        <f>ROUND(I202*H202,2)</f>
        <v>0</v>
      </c>
      <c r="BL202" s="17" t="s">
        <v>130</v>
      </c>
      <c r="BM202" s="183" t="s">
        <v>306</v>
      </c>
    </row>
    <row r="203" s="13" customFormat="1">
      <c r="A203" s="13"/>
      <c r="B203" s="185"/>
      <c r="C203" s="13"/>
      <c r="D203" s="186" t="s">
        <v>165</v>
      </c>
      <c r="E203" s="187" t="s">
        <v>1</v>
      </c>
      <c r="F203" s="188" t="s">
        <v>700</v>
      </c>
      <c r="G203" s="13"/>
      <c r="H203" s="189">
        <v>188.96000000000001</v>
      </c>
      <c r="I203" s="190"/>
      <c r="J203" s="13"/>
      <c r="K203" s="13"/>
      <c r="L203" s="185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7" t="s">
        <v>165</v>
      </c>
      <c r="AU203" s="187" t="s">
        <v>85</v>
      </c>
      <c r="AV203" s="13" t="s">
        <v>85</v>
      </c>
      <c r="AW203" s="13" t="s">
        <v>32</v>
      </c>
      <c r="AX203" s="13" t="s">
        <v>14</v>
      </c>
      <c r="AY203" s="187" t="s">
        <v>124</v>
      </c>
    </row>
    <row r="204" s="2" customFormat="1" ht="24.15" customHeight="1">
      <c r="A204" s="36"/>
      <c r="B204" s="170"/>
      <c r="C204" s="171" t="s">
        <v>319</v>
      </c>
      <c r="D204" s="171" t="s">
        <v>126</v>
      </c>
      <c r="E204" s="172" t="s">
        <v>309</v>
      </c>
      <c r="F204" s="173" t="s">
        <v>310</v>
      </c>
      <c r="G204" s="174" t="s">
        <v>147</v>
      </c>
      <c r="H204" s="175">
        <v>413.45999999999998</v>
      </c>
      <c r="I204" s="176"/>
      <c r="J204" s="177">
        <f>ROUND(I204*H204,2)</f>
        <v>0</v>
      </c>
      <c r="K204" s="178"/>
      <c r="L204" s="37"/>
      <c r="M204" s="179" t="s">
        <v>1</v>
      </c>
      <c r="N204" s="180" t="s">
        <v>41</v>
      </c>
      <c r="O204" s="75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3" t="s">
        <v>130</v>
      </c>
      <c r="AT204" s="183" t="s">
        <v>126</v>
      </c>
      <c r="AU204" s="183" t="s">
        <v>85</v>
      </c>
      <c r="AY204" s="17" t="s">
        <v>124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14</v>
      </c>
      <c r="BK204" s="184">
        <f>ROUND(I204*H204,2)</f>
        <v>0</v>
      </c>
      <c r="BL204" s="17" t="s">
        <v>130</v>
      </c>
      <c r="BM204" s="183" t="s">
        <v>311</v>
      </c>
    </row>
    <row r="205" s="13" customFormat="1">
      <c r="A205" s="13"/>
      <c r="B205" s="185"/>
      <c r="C205" s="13"/>
      <c r="D205" s="186" t="s">
        <v>165</v>
      </c>
      <c r="E205" s="187" t="s">
        <v>1</v>
      </c>
      <c r="F205" s="188" t="s">
        <v>701</v>
      </c>
      <c r="G205" s="13"/>
      <c r="H205" s="189">
        <v>372</v>
      </c>
      <c r="I205" s="190"/>
      <c r="J205" s="13"/>
      <c r="K205" s="13"/>
      <c r="L205" s="185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7" t="s">
        <v>165</v>
      </c>
      <c r="AU205" s="187" t="s">
        <v>85</v>
      </c>
      <c r="AV205" s="13" t="s">
        <v>85</v>
      </c>
      <c r="AW205" s="13" t="s">
        <v>32</v>
      </c>
      <c r="AX205" s="13" t="s">
        <v>76</v>
      </c>
      <c r="AY205" s="187" t="s">
        <v>124</v>
      </c>
    </row>
    <row r="206" s="13" customFormat="1">
      <c r="A206" s="13"/>
      <c r="B206" s="185"/>
      <c r="C206" s="13"/>
      <c r="D206" s="186" t="s">
        <v>165</v>
      </c>
      <c r="E206" s="187" t="s">
        <v>1</v>
      </c>
      <c r="F206" s="188" t="s">
        <v>167</v>
      </c>
      <c r="G206" s="13"/>
      <c r="H206" s="189">
        <v>35</v>
      </c>
      <c r="I206" s="190"/>
      <c r="J206" s="13"/>
      <c r="K206" s="13"/>
      <c r="L206" s="185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7" t="s">
        <v>165</v>
      </c>
      <c r="AU206" s="187" t="s">
        <v>85</v>
      </c>
      <c r="AV206" s="13" t="s">
        <v>85</v>
      </c>
      <c r="AW206" s="13" t="s">
        <v>32</v>
      </c>
      <c r="AX206" s="13" t="s">
        <v>76</v>
      </c>
      <c r="AY206" s="187" t="s">
        <v>124</v>
      </c>
    </row>
    <row r="207" s="13" customFormat="1">
      <c r="A207" s="13"/>
      <c r="B207" s="185"/>
      <c r="C207" s="13"/>
      <c r="D207" s="186" t="s">
        <v>165</v>
      </c>
      <c r="E207" s="187" t="s">
        <v>1</v>
      </c>
      <c r="F207" s="188" t="s">
        <v>702</v>
      </c>
      <c r="G207" s="13"/>
      <c r="H207" s="189">
        <v>6.46</v>
      </c>
      <c r="I207" s="190"/>
      <c r="J207" s="13"/>
      <c r="K207" s="13"/>
      <c r="L207" s="185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165</v>
      </c>
      <c r="AU207" s="187" t="s">
        <v>85</v>
      </c>
      <c r="AV207" s="13" t="s">
        <v>85</v>
      </c>
      <c r="AW207" s="13" t="s">
        <v>32</v>
      </c>
      <c r="AX207" s="13" t="s">
        <v>76</v>
      </c>
      <c r="AY207" s="187" t="s">
        <v>124</v>
      </c>
    </row>
    <row r="208" s="14" customFormat="1">
      <c r="A208" s="14"/>
      <c r="B208" s="194"/>
      <c r="C208" s="14"/>
      <c r="D208" s="186" t="s">
        <v>165</v>
      </c>
      <c r="E208" s="195" t="s">
        <v>1</v>
      </c>
      <c r="F208" s="196" t="s">
        <v>170</v>
      </c>
      <c r="G208" s="14"/>
      <c r="H208" s="197">
        <v>413.45999999999998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165</v>
      </c>
      <c r="AU208" s="195" t="s">
        <v>85</v>
      </c>
      <c r="AV208" s="14" t="s">
        <v>130</v>
      </c>
      <c r="AW208" s="14" t="s">
        <v>32</v>
      </c>
      <c r="AX208" s="14" t="s">
        <v>14</v>
      </c>
      <c r="AY208" s="195" t="s">
        <v>124</v>
      </c>
    </row>
    <row r="209" s="2" customFormat="1" ht="24.15" customHeight="1">
      <c r="A209" s="36"/>
      <c r="B209" s="170"/>
      <c r="C209" s="171" t="s">
        <v>323</v>
      </c>
      <c r="D209" s="171" t="s">
        <v>126</v>
      </c>
      <c r="E209" s="172" t="s">
        <v>315</v>
      </c>
      <c r="F209" s="173" t="s">
        <v>316</v>
      </c>
      <c r="G209" s="174" t="s">
        <v>147</v>
      </c>
      <c r="H209" s="175">
        <v>35</v>
      </c>
      <c r="I209" s="176"/>
      <c r="J209" s="177">
        <f>ROUND(I209*H209,2)</f>
        <v>0</v>
      </c>
      <c r="K209" s="178"/>
      <c r="L209" s="37"/>
      <c r="M209" s="179" t="s">
        <v>1</v>
      </c>
      <c r="N209" s="180" t="s">
        <v>41</v>
      </c>
      <c r="O209" s="75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3" t="s">
        <v>130</v>
      </c>
      <c r="AT209" s="183" t="s">
        <v>126</v>
      </c>
      <c r="AU209" s="183" t="s">
        <v>85</v>
      </c>
      <c r="AY209" s="17" t="s">
        <v>124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7" t="s">
        <v>14</v>
      </c>
      <c r="BK209" s="184">
        <f>ROUND(I209*H209,2)</f>
        <v>0</v>
      </c>
      <c r="BL209" s="17" t="s">
        <v>130</v>
      </c>
      <c r="BM209" s="183" t="s">
        <v>317</v>
      </c>
    </row>
    <row r="210" s="13" customFormat="1">
      <c r="A210" s="13"/>
      <c r="B210" s="185"/>
      <c r="C210" s="13"/>
      <c r="D210" s="186" t="s">
        <v>165</v>
      </c>
      <c r="E210" s="187" t="s">
        <v>1</v>
      </c>
      <c r="F210" s="188" t="s">
        <v>167</v>
      </c>
      <c r="G210" s="13"/>
      <c r="H210" s="189">
        <v>35</v>
      </c>
      <c r="I210" s="190"/>
      <c r="J210" s="13"/>
      <c r="K210" s="13"/>
      <c r="L210" s="185"/>
      <c r="M210" s="191"/>
      <c r="N210" s="192"/>
      <c r="O210" s="192"/>
      <c r="P210" s="192"/>
      <c r="Q210" s="192"/>
      <c r="R210" s="192"/>
      <c r="S210" s="192"/>
      <c r="T210" s="19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7" t="s">
        <v>165</v>
      </c>
      <c r="AU210" s="187" t="s">
        <v>85</v>
      </c>
      <c r="AV210" s="13" t="s">
        <v>85</v>
      </c>
      <c r="AW210" s="13" t="s">
        <v>32</v>
      </c>
      <c r="AX210" s="13" t="s">
        <v>14</v>
      </c>
      <c r="AY210" s="187" t="s">
        <v>124</v>
      </c>
    </row>
    <row r="211" s="2" customFormat="1" ht="24.15" customHeight="1">
      <c r="A211" s="36"/>
      <c r="B211" s="170"/>
      <c r="C211" s="171" t="s">
        <v>330</v>
      </c>
      <c r="D211" s="171" t="s">
        <v>126</v>
      </c>
      <c r="E211" s="172" t="s">
        <v>320</v>
      </c>
      <c r="F211" s="173" t="s">
        <v>321</v>
      </c>
      <c r="G211" s="174" t="s">
        <v>147</v>
      </c>
      <c r="H211" s="175">
        <v>35</v>
      </c>
      <c r="I211" s="176"/>
      <c r="J211" s="177">
        <f>ROUND(I211*H211,2)</f>
        <v>0</v>
      </c>
      <c r="K211" s="178"/>
      <c r="L211" s="37"/>
      <c r="M211" s="179" t="s">
        <v>1</v>
      </c>
      <c r="N211" s="180" t="s">
        <v>41</v>
      </c>
      <c r="O211" s="75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3" t="s">
        <v>130</v>
      </c>
      <c r="AT211" s="183" t="s">
        <v>126</v>
      </c>
      <c r="AU211" s="183" t="s">
        <v>85</v>
      </c>
      <c r="AY211" s="17" t="s">
        <v>124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7" t="s">
        <v>14</v>
      </c>
      <c r="BK211" s="184">
        <f>ROUND(I211*H211,2)</f>
        <v>0</v>
      </c>
      <c r="BL211" s="17" t="s">
        <v>130</v>
      </c>
      <c r="BM211" s="183" t="s">
        <v>322</v>
      </c>
    </row>
    <row r="212" s="2" customFormat="1" ht="16.5" customHeight="1">
      <c r="A212" s="36"/>
      <c r="B212" s="170"/>
      <c r="C212" s="202" t="s">
        <v>334</v>
      </c>
      <c r="D212" s="202" t="s">
        <v>279</v>
      </c>
      <c r="E212" s="203" t="s">
        <v>324</v>
      </c>
      <c r="F212" s="204" t="s">
        <v>325</v>
      </c>
      <c r="G212" s="205" t="s">
        <v>326</v>
      </c>
      <c r="H212" s="206">
        <v>1.75</v>
      </c>
      <c r="I212" s="207"/>
      <c r="J212" s="208">
        <f>ROUND(I212*H212,2)</f>
        <v>0</v>
      </c>
      <c r="K212" s="209"/>
      <c r="L212" s="210"/>
      <c r="M212" s="211" t="s">
        <v>1</v>
      </c>
      <c r="N212" s="212" t="s">
        <v>41</v>
      </c>
      <c r="O212" s="75"/>
      <c r="P212" s="181">
        <f>O212*H212</f>
        <v>0</v>
      </c>
      <c r="Q212" s="181">
        <v>0.001</v>
      </c>
      <c r="R212" s="181">
        <f>Q212*H212</f>
        <v>0.00175</v>
      </c>
      <c r="S212" s="181">
        <v>0</v>
      </c>
      <c r="T212" s="18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3" t="s">
        <v>157</v>
      </c>
      <c r="AT212" s="183" t="s">
        <v>279</v>
      </c>
      <c r="AU212" s="183" t="s">
        <v>85</v>
      </c>
      <c r="AY212" s="17" t="s">
        <v>124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7" t="s">
        <v>14</v>
      </c>
      <c r="BK212" s="184">
        <f>ROUND(I212*H212,2)</f>
        <v>0</v>
      </c>
      <c r="BL212" s="17" t="s">
        <v>130</v>
      </c>
      <c r="BM212" s="183" t="s">
        <v>327</v>
      </c>
    </row>
    <row r="213" s="13" customFormat="1">
      <c r="A213" s="13"/>
      <c r="B213" s="185"/>
      <c r="C213" s="13"/>
      <c r="D213" s="186" t="s">
        <v>165</v>
      </c>
      <c r="E213" s="187" t="s">
        <v>1</v>
      </c>
      <c r="F213" s="188" t="s">
        <v>703</v>
      </c>
      <c r="G213" s="13"/>
      <c r="H213" s="189">
        <v>1.75</v>
      </c>
      <c r="I213" s="190"/>
      <c r="J213" s="13"/>
      <c r="K213" s="13"/>
      <c r="L213" s="185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7" t="s">
        <v>165</v>
      </c>
      <c r="AU213" s="187" t="s">
        <v>85</v>
      </c>
      <c r="AV213" s="13" t="s">
        <v>85</v>
      </c>
      <c r="AW213" s="13" t="s">
        <v>32</v>
      </c>
      <c r="AX213" s="13" t="s">
        <v>14</v>
      </c>
      <c r="AY213" s="187" t="s">
        <v>124</v>
      </c>
    </row>
    <row r="214" s="2" customFormat="1" ht="24.15" customHeight="1">
      <c r="A214" s="36"/>
      <c r="B214" s="170"/>
      <c r="C214" s="171" t="s">
        <v>338</v>
      </c>
      <c r="D214" s="171" t="s">
        <v>126</v>
      </c>
      <c r="E214" s="172" t="s">
        <v>704</v>
      </c>
      <c r="F214" s="173" t="s">
        <v>705</v>
      </c>
      <c r="G214" s="174" t="s">
        <v>147</v>
      </c>
      <c r="H214" s="175">
        <v>6.46</v>
      </c>
      <c r="I214" s="176"/>
      <c r="J214" s="177">
        <f>ROUND(I214*H214,2)</f>
        <v>0</v>
      </c>
      <c r="K214" s="178"/>
      <c r="L214" s="37"/>
      <c r="M214" s="179" t="s">
        <v>1</v>
      </c>
      <c r="N214" s="180" t="s">
        <v>41</v>
      </c>
      <c r="O214" s="75"/>
      <c r="P214" s="181">
        <f>O214*H214</f>
        <v>0</v>
      </c>
      <c r="Q214" s="181">
        <v>0</v>
      </c>
      <c r="R214" s="181">
        <f>Q214*H214</f>
        <v>0</v>
      </c>
      <c r="S214" s="181">
        <v>0.28999999999999998</v>
      </c>
      <c r="T214" s="182">
        <f>S214*H214</f>
        <v>1.8734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3" t="s">
        <v>130</v>
      </c>
      <c r="AT214" s="183" t="s">
        <v>126</v>
      </c>
      <c r="AU214" s="183" t="s">
        <v>85</v>
      </c>
      <c r="AY214" s="17" t="s">
        <v>124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7" t="s">
        <v>14</v>
      </c>
      <c r="BK214" s="184">
        <f>ROUND(I214*H214,2)</f>
        <v>0</v>
      </c>
      <c r="BL214" s="17" t="s">
        <v>130</v>
      </c>
      <c r="BM214" s="183" t="s">
        <v>706</v>
      </c>
    </row>
    <row r="215" s="13" customFormat="1">
      <c r="A215" s="13"/>
      <c r="B215" s="185"/>
      <c r="C215" s="13"/>
      <c r="D215" s="186" t="s">
        <v>165</v>
      </c>
      <c r="E215" s="187" t="s">
        <v>1</v>
      </c>
      <c r="F215" s="188" t="s">
        <v>702</v>
      </c>
      <c r="G215" s="13"/>
      <c r="H215" s="189">
        <v>6.46</v>
      </c>
      <c r="I215" s="190"/>
      <c r="J215" s="13"/>
      <c r="K215" s="13"/>
      <c r="L215" s="185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165</v>
      </c>
      <c r="AU215" s="187" t="s">
        <v>85</v>
      </c>
      <c r="AV215" s="13" t="s">
        <v>85</v>
      </c>
      <c r="AW215" s="13" t="s">
        <v>32</v>
      </c>
      <c r="AX215" s="13" t="s">
        <v>14</v>
      </c>
      <c r="AY215" s="187" t="s">
        <v>124</v>
      </c>
    </row>
    <row r="216" s="2" customFormat="1" ht="24.15" customHeight="1">
      <c r="A216" s="36"/>
      <c r="B216" s="170"/>
      <c r="C216" s="171" t="s">
        <v>343</v>
      </c>
      <c r="D216" s="171" t="s">
        <v>126</v>
      </c>
      <c r="E216" s="172" t="s">
        <v>707</v>
      </c>
      <c r="F216" s="173" t="s">
        <v>708</v>
      </c>
      <c r="G216" s="174" t="s">
        <v>147</v>
      </c>
      <c r="H216" s="175">
        <v>6.46</v>
      </c>
      <c r="I216" s="176"/>
      <c r="J216" s="177">
        <f>ROUND(I216*H216,2)</f>
        <v>0</v>
      </c>
      <c r="K216" s="178"/>
      <c r="L216" s="37"/>
      <c r="M216" s="179" t="s">
        <v>1</v>
      </c>
      <c r="N216" s="180" t="s">
        <v>41</v>
      </c>
      <c r="O216" s="75"/>
      <c r="P216" s="181">
        <f>O216*H216</f>
        <v>0</v>
      </c>
      <c r="Q216" s="181">
        <v>0</v>
      </c>
      <c r="R216" s="181">
        <f>Q216*H216</f>
        <v>0</v>
      </c>
      <c r="S216" s="181">
        <v>0.26000000000000001</v>
      </c>
      <c r="T216" s="182">
        <f>S216*H216</f>
        <v>1.6796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3" t="s">
        <v>130</v>
      </c>
      <c r="AT216" s="183" t="s">
        <v>126</v>
      </c>
      <c r="AU216" s="183" t="s">
        <v>85</v>
      </c>
      <c r="AY216" s="17" t="s">
        <v>124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7" t="s">
        <v>14</v>
      </c>
      <c r="BK216" s="184">
        <f>ROUND(I216*H216,2)</f>
        <v>0</v>
      </c>
      <c r="BL216" s="17" t="s">
        <v>130</v>
      </c>
      <c r="BM216" s="183" t="s">
        <v>709</v>
      </c>
    </row>
    <row r="217" s="13" customFormat="1">
      <c r="A217" s="13"/>
      <c r="B217" s="185"/>
      <c r="C217" s="13"/>
      <c r="D217" s="186" t="s">
        <v>165</v>
      </c>
      <c r="E217" s="187" t="s">
        <v>1</v>
      </c>
      <c r="F217" s="188" t="s">
        <v>710</v>
      </c>
      <c r="G217" s="13"/>
      <c r="H217" s="189">
        <v>6.46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165</v>
      </c>
      <c r="AU217" s="187" t="s">
        <v>85</v>
      </c>
      <c r="AV217" s="13" t="s">
        <v>85</v>
      </c>
      <c r="AW217" s="13" t="s">
        <v>32</v>
      </c>
      <c r="AX217" s="13" t="s">
        <v>14</v>
      </c>
      <c r="AY217" s="187" t="s">
        <v>124</v>
      </c>
    </row>
    <row r="218" s="12" customFormat="1" ht="22.8" customHeight="1">
      <c r="A218" s="12"/>
      <c r="B218" s="157"/>
      <c r="C218" s="12"/>
      <c r="D218" s="158" t="s">
        <v>75</v>
      </c>
      <c r="E218" s="168" t="s">
        <v>144</v>
      </c>
      <c r="F218" s="168" t="s">
        <v>711</v>
      </c>
      <c r="G218" s="12"/>
      <c r="H218" s="12"/>
      <c r="I218" s="160"/>
      <c r="J218" s="169">
        <f>BK218</f>
        <v>0</v>
      </c>
      <c r="K218" s="12"/>
      <c r="L218" s="157"/>
      <c r="M218" s="162"/>
      <c r="N218" s="163"/>
      <c r="O218" s="163"/>
      <c r="P218" s="164">
        <f>SUM(P219:P222)</f>
        <v>0</v>
      </c>
      <c r="Q218" s="163"/>
      <c r="R218" s="164">
        <f>SUM(R219:R222)</f>
        <v>0.71350700000000011</v>
      </c>
      <c r="S218" s="163"/>
      <c r="T218" s="165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8" t="s">
        <v>14</v>
      </c>
      <c r="AT218" s="166" t="s">
        <v>75</v>
      </c>
      <c r="AU218" s="166" t="s">
        <v>14</v>
      </c>
      <c r="AY218" s="158" t="s">
        <v>124</v>
      </c>
      <c r="BK218" s="167">
        <f>SUM(BK219:BK222)</f>
        <v>0</v>
      </c>
    </row>
    <row r="219" s="2" customFormat="1" ht="16.5" customHeight="1">
      <c r="A219" s="36"/>
      <c r="B219" s="170"/>
      <c r="C219" s="171" t="s">
        <v>348</v>
      </c>
      <c r="D219" s="171" t="s">
        <v>126</v>
      </c>
      <c r="E219" s="172" t="s">
        <v>712</v>
      </c>
      <c r="F219" s="173" t="s">
        <v>713</v>
      </c>
      <c r="G219" s="174" t="s">
        <v>147</v>
      </c>
      <c r="H219" s="175">
        <v>6.46</v>
      </c>
      <c r="I219" s="176"/>
      <c r="J219" s="177">
        <f>ROUND(I219*H219,2)</f>
        <v>0</v>
      </c>
      <c r="K219" s="178"/>
      <c r="L219" s="37"/>
      <c r="M219" s="179" t="s">
        <v>1</v>
      </c>
      <c r="N219" s="180" t="s">
        <v>41</v>
      </c>
      <c r="O219" s="75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3" t="s">
        <v>130</v>
      </c>
      <c r="AT219" s="183" t="s">
        <v>126</v>
      </c>
      <c r="AU219" s="183" t="s">
        <v>85</v>
      </c>
      <c r="AY219" s="17" t="s">
        <v>124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7" t="s">
        <v>14</v>
      </c>
      <c r="BK219" s="184">
        <f>ROUND(I219*H219,2)</f>
        <v>0</v>
      </c>
      <c r="BL219" s="17" t="s">
        <v>130</v>
      </c>
      <c r="BM219" s="183" t="s">
        <v>714</v>
      </c>
    </row>
    <row r="220" s="2" customFormat="1" ht="24.15" customHeight="1">
      <c r="A220" s="36"/>
      <c r="B220" s="170"/>
      <c r="C220" s="171" t="s">
        <v>354</v>
      </c>
      <c r="D220" s="171" t="s">
        <v>126</v>
      </c>
      <c r="E220" s="172" t="s">
        <v>715</v>
      </c>
      <c r="F220" s="173" t="s">
        <v>716</v>
      </c>
      <c r="G220" s="174" t="s">
        <v>147</v>
      </c>
      <c r="H220" s="175">
        <v>6.46</v>
      </c>
      <c r="I220" s="176"/>
      <c r="J220" s="177">
        <f>ROUND(I220*H220,2)</f>
        <v>0</v>
      </c>
      <c r="K220" s="178"/>
      <c r="L220" s="37"/>
      <c r="M220" s="179" t="s">
        <v>1</v>
      </c>
      <c r="N220" s="180" t="s">
        <v>41</v>
      </c>
      <c r="O220" s="75"/>
      <c r="P220" s="181">
        <f>O220*H220</f>
        <v>0</v>
      </c>
      <c r="Q220" s="181">
        <v>0.084250000000000005</v>
      </c>
      <c r="R220" s="181">
        <f>Q220*H220</f>
        <v>0.54425500000000004</v>
      </c>
      <c r="S220" s="181">
        <v>0</v>
      </c>
      <c r="T220" s="18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3" t="s">
        <v>130</v>
      </c>
      <c r="AT220" s="183" t="s">
        <v>126</v>
      </c>
      <c r="AU220" s="183" t="s">
        <v>85</v>
      </c>
      <c r="AY220" s="17" t="s">
        <v>124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7" t="s">
        <v>14</v>
      </c>
      <c r="BK220" s="184">
        <f>ROUND(I220*H220,2)</f>
        <v>0</v>
      </c>
      <c r="BL220" s="17" t="s">
        <v>130</v>
      </c>
      <c r="BM220" s="183" t="s">
        <v>717</v>
      </c>
    </row>
    <row r="221" s="2" customFormat="1" ht="16.5" customHeight="1">
      <c r="A221" s="36"/>
      <c r="B221" s="170"/>
      <c r="C221" s="202" t="s">
        <v>361</v>
      </c>
      <c r="D221" s="202" t="s">
        <v>279</v>
      </c>
      <c r="E221" s="203" t="s">
        <v>718</v>
      </c>
      <c r="F221" s="204" t="s">
        <v>719</v>
      </c>
      <c r="G221" s="205" t="s">
        <v>147</v>
      </c>
      <c r="H221" s="206">
        <v>1.292</v>
      </c>
      <c r="I221" s="207"/>
      <c r="J221" s="208">
        <f>ROUND(I221*H221,2)</f>
        <v>0</v>
      </c>
      <c r="K221" s="209"/>
      <c r="L221" s="210"/>
      <c r="M221" s="211" t="s">
        <v>1</v>
      </c>
      <c r="N221" s="212" t="s">
        <v>41</v>
      </c>
      <c r="O221" s="75"/>
      <c r="P221" s="181">
        <f>O221*H221</f>
        <v>0</v>
      </c>
      <c r="Q221" s="181">
        <v>0.13100000000000001</v>
      </c>
      <c r="R221" s="181">
        <f>Q221*H221</f>
        <v>0.16925200000000001</v>
      </c>
      <c r="S221" s="181">
        <v>0</v>
      </c>
      <c r="T221" s="18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3" t="s">
        <v>157</v>
      </c>
      <c r="AT221" s="183" t="s">
        <v>279</v>
      </c>
      <c r="AU221" s="183" t="s">
        <v>85</v>
      </c>
      <c r="AY221" s="17" t="s">
        <v>124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7" t="s">
        <v>14</v>
      </c>
      <c r="BK221" s="184">
        <f>ROUND(I221*H221,2)</f>
        <v>0</v>
      </c>
      <c r="BL221" s="17" t="s">
        <v>130</v>
      </c>
      <c r="BM221" s="183" t="s">
        <v>720</v>
      </c>
    </row>
    <row r="222" s="13" customFormat="1">
      <c r="A222" s="13"/>
      <c r="B222" s="185"/>
      <c r="C222" s="13"/>
      <c r="D222" s="186" t="s">
        <v>165</v>
      </c>
      <c r="E222" s="187" t="s">
        <v>1</v>
      </c>
      <c r="F222" s="188" t="s">
        <v>721</v>
      </c>
      <c r="G222" s="13"/>
      <c r="H222" s="189">
        <v>1.292</v>
      </c>
      <c r="I222" s="190"/>
      <c r="J222" s="13"/>
      <c r="K222" s="13"/>
      <c r="L222" s="185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165</v>
      </c>
      <c r="AU222" s="187" t="s">
        <v>85</v>
      </c>
      <c r="AV222" s="13" t="s">
        <v>85</v>
      </c>
      <c r="AW222" s="13" t="s">
        <v>32</v>
      </c>
      <c r="AX222" s="13" t="s">
        <v>14</v>
      </c>
      <c r="AY222" s="187" t="s">
        <v>124</v>
      </c>
    </row>
    <row r="223" s="12" customFormat="1" ht="22.8" customHeight="1">
      <c r="A223" s="12"/>
      <c r="B223" s="157"/>
      <c r="C223" s="12"/>
      <c r="D223" s="158" t="s">
        <v>75</v>
      </c>
      <c r="E223" s="168" t="s">
        <v>157</v>
      </c>
      <c r="F223" s="168" t="s">
        <v>329</v>
      </c>
      <c r="G223" s="12"/>
      <c r="H223" s="12"/>
      <c r="I223" s="160"/>
      <c r="J223" s="169">
        <f>BK223</f>
        <v>0</v>
      </c>
      <c r="K223" s="12"/>
      <c r="L223" s="157"/>
      <c r="M223" s="162"/>
      <c r="N223" s="163"/>
      <c r="O223" s="163"/>
      <c r="P223" s="164">
        <f>SUM(P224:P230)</f>
        <v>0</v>
      </c>
      <c r="Q223" s="163"/>
      <c r="R223" s="164">
        <f>SUM(R224:R230)</f>
        <v>0.60713000000000006</v>
      </c>
      <c r="S223" s="163"/>
      <c r="T223" s="165">
        <f>SUM(T224:T230)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8" t="s">
        <v>14</v>
      </c>
      <c r="AT223" s="166" t="s">
        <v>75</v>
      </c>
      <c r="AU223" s="166" t="s">
        <v>14</v>
      </c>
      <c r="AY223" s="158" t="s">
        <v>124</v>
      </c>
      <c r="BK223" s="167">
        <f>SUM(BK224:BK230)</f>
        <v>0</v>
      </c>
    </row>
    <row r="224" s="2" customFormat="1" ht="16.5" customHeight="1">
      <c r="A224" s="36"/>
      <c r="B224" s="170"/>
      <c r="C224" s="171" t="s">
        <v>366</v>
      </c>
      <c r="D224" s="171" t="s">
        <v>126</v>
      </c>
      <c r="E224" s="172" t="s">
        <v>331</v>
      </c>
      <c r="F224" s="173" t="s">
        <v>332</v>
      </c>
      <c r="G224" s="174" t="s">
        <v>139</v>
      </c>
      <c r="H224" s="175">
        <v>230</v>
      </c>
      <c r="I224" s="176"/>
      <c r="J224" s="177">
        <f>ROUND(I224*H224,2)</f>
        <v>0</v>
      </c>
      <c r="K224" s="178"/>
      <c r="L224" s="37"/>
      <c r="M224" s="179" t="s">
        <v>1</v>
      </c>
      <c r="N224" s="180" t="s">
        <v>41</v>
      </c>
      <c r="O224" s="75"/>
      <c r="P224" s="181">
        <f>O224*H224</f>
        <v>0</v>
      </c>
      <c r="Q224" s="181">
        <v>0.00019000000000000001</v>
      </c>
      <c r="R224" s="181">
        <f>Q224*H224</f>
        <v>0.043700000000000003</v>
      </c>
      <c r="S224" s="181">
        <v>0</v>
      </c>
      <c r="T224" s="18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3" t="s">
        <v>130</v>
      </c>
      <c r="AT224" s="183" t="s">
        <v>126</v>
      </c>
      <c r="AU224" s="183" t="s">
        <v>85</v>
      </c>
      <c r="AY224" s="17" t="s">
        <v>124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7" t="s">
        <v>14</v>
      </c>
      <c r="BK224" s="184">
        <f>ROUND(I224*H224,2)</f>
        <v>0</v>
      </c>
      <c r="BL224" s="17" t="s">
        <v>130</v>
      </c>
      <c r="BM224" s="183" t="s">
        <v>333</v>
      </c>
    </row>
    <row r="225" s="13" customFormat="1">
      <c r="A225" s="13"/>
      <c r="B225" s="185"/>
      <c r="C225" s="13"/>
      <c r="D225" s="186" t="s">
        <v>165</v>
      </c>
      <c r="E225" s="187" t="s">
        <v>1</v>
      </c>
      <c r="F225" s="188" t="s">
        <v>722</v>
      </c>
      <c r="G225" s="13"/>
      <c r="H225" s="189">
        <v>230</v>
      </c>
      <c r="I225" s="190"/>
      <c r="J225" s="13"/>
      <c r="K225" s="13"/>
      <c r="L225" s="185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165</v>
      </c>
      <c r="AU225" s="187" t="s">
        <v>85</v>
      </c>
      <c r="AV225" s="13" t="s">
        <v>85</v>
      </c>
      <c r="AW225" s="13" t="s">
        <v>32</v>
      </c>
      <c r="AX225" s="13" t="s">
        <v>76</v>
      </c>
      <c r="AY225" s="187" t="s">
        <v>124</v>
      </c>
    </row>
    <row r="226" s="14" customFormat="1">
      <c r="A226" s="14"/>
      <c r="B226" s="194"/>
      <c r="C226" s="14"/>
      <c r="D226" s="186" t="s">
        <v>165</v>
      </c>
      <c r="E226" s="195" t="s">
        <v>1</v>
      </c>
      <c r="F226" s="196" t="s">
        <v>170</v>
      </c>
      <c r="G226" s="14"/>
      <c r="H226" s="197">
        <v>230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165</v>
      </c>
      <c r="AU226" s="195" t="s">
        <v>85</v>
      </c>
      <c r="AV226" s="14" t="s">
        <v>130</v>
      </c>
      <c r="AW226" s="14" t="s">
        <v>32</v>
      </c>
      <c r="AX226" s="14" t="s">
        <v>14</v>
      </c>
      <c r="AY226" s="195" t="s">
        <v>124</v>
      </c>
    </row>
    <row r="227" s="2" customFormat="1" ht="21.75" customHeight="1">
      <c r="A227" s="36"/>
      <c r="B227" s="170"/>
      <c r="C227" s="171" t="s">
        <v>372</v>
      </c>
      <c r="D227" s="171" t="s">
        <v>126</v>
      </c>
      <c r="E227" s="172" t="s">
        <v>335</v>
      </c>
      <c r="F227" s="173" t="s">
        <v>336</v>
      </c>
      <c r="G227" s="174" t="s">
        <v>139</v>
      </c>
      <c r="H227" s="175">
        <v>215</v>
      </c>
      <c r="I227" s="176"/>
      <c r="J227" s="177">
        <f>ROUND(I227*H227,2)</f>
        <v>0</v>
      </c>
      <c r="K227" s="178"/>
      <c r="L227" s="37"/>
      <c r="M227" s="179" t="s">
        <v>1</v>
      </c>
      <c r="N227" s="180" t="s">
        <v>41</v>
      </c>
      <c r="O227" s="75"/>
      <c r="P227" s="181">
        <f>O227*H227</f>
        <v>0</v>
      </c>
      <c r="Q227" s="181">
        <v>6.9999999999999994E-05</v>
      </c>
      <c r="R227" s="181">
        <f>Q227*H227</f>
        <v>0.015049999999999999</v>
      </c>
      <c r="S227" s="181">
        <v>0</v>
      </c>
      <c r="T227" s="18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3" t="s">
        <v>130</v>
      </c>
      <c r="AT227" s="183" t="s">
        <v>126</v>
      </c>
      <c r="AU227" s="183" t="s">
        <v>85</v>
      </c>
      <c r="AY227" s="17" t="s">
        <v>124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7" t="s">
        <v>14</v>
      </c>
      <c r="BK227" s="184">
        <f>ROUND(I227*H227,2)</f>
        <v>0</v>
      </c>
      <c r="BL227" s="17" t="s">
        <v>130</v>
      </c>
      <c r="BM227" s="183" t="s">
        <v>337</v>
      </c>
    </row>
    <row r="228" s="13" customFormat="1">
      <c r="A228" s="13"/>
      <c r="B228" s="185"/>
      <c r="C228" s="13"/>
      <c r="D228" s="186" t="s">
        <v>165</v>
      </c>
      <c r="E228" s="187" t="s">
        <v>1</v>
      </c>
      <c r="F228" s="188" t="s">
        <v>723</v>
      </c>
      <c r="G228" s="13"/>
      <c r="H228" s="189">
        <v>215</v>
      </c>
      <c r="I228" s="190"/>
      <c r="J228" s="13"/>
      <c r="K228" s="13"/>
      <c r="L228" s="185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7" t="s">
        <v>165</v>
      </c>
      <c r="AU228" s="187" t="s">
        <v>85</v>
      </c>
      <c r="AV228" s="13" t="s">
        <v>85</v>
      </c>
      <c r="AW228" s="13" t="s">
        <v>32</v>
      </c>
      <c r="AX228" s="13" t="s">
        <v>14</v>
      </c>
      <c r="AY228" s="187" t="s">
        <v>124</v>
      </c>
    </row>
    <row r="229" s="2" customFormat="1" ht="24.15" customHeight="1">
      <c r="A229" s="36"/>
      <c r="B229" s="170"/>
      <c r="C229" s="171" t="s">
        <v>376</v>
      </c>
      <c r="D229" s="171" t="s">
        <v>126</v>
      </c>
      <c r="E229" s="172" t="s">
        <v>339</v>
      </c>
      <c r="F229" s="173" t="s">
        <v>340</v>
      </c>
      <c r="G229" s="174" t="s">
        <v>341</v>
      </c>
      <c r="H229" s="175">
        <v>2</v>
      </c>
      <c r="I229" s="176"/>
      <c r="J229" s="177">
        <f>ROUND(I229*H229,2)</f>
        <v>0</v>
      </c>
      <c r="K229" s="178"/>
      <c r="L229" s="37"/>
      <c r="M229" s="179" t="s">
        <v>1</v>
      </c>
      <c r="N229" s="180" t="s">
        <v>41</v>
      </c>
      <c r="O229" s="75"/>
      <c r="P229" s="181">
        <f>O229*H229</f>
        <v>0</v>
      </c>
      <c r="Q229" s="181">
        <v>0.010189999999999999</v>
      </c>
      <c r="R229" s="181">
        <f>Q229*H229</f>
        <v>0.020379999999999999</v>
      </c>
      <c r="S229" s="181">
        <v>0</v>
      </c>
      <c r="T229" s="18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3" t="s">
        <v>130</v>
      </c>
      <c r="AT229" s="183" t="s">
        <v>126</v>
      </c>
      <c r="AU229" s="183" t="s">
        <v>85</v>
      </c>
      <c r="AY229" s="17" t="s">
        <v>124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7" t="s">
        <v>14</v>
      </c>
      <c r="BK229" s="184">
        <f>ROUND(I229*H229,2)</f>
        <v>0</v>
      </c>
      <c r="BL229" s="17" t="s">
        <v>130</v>
      </c>
      <c r="BM229" s="183" t="s">
        <v>342</v>
      </c>
    </row>
    <row r="230" s="2" customFormat="1" ht="16.5" customHeight="1">
      <c r="A230" s="36"/>
      <c r="B230" s="170"/>
      <c r="C230" s="202" t="s">
        <v>381</v>
      </c>
      <c r="D230" s="202" t="s">
        <v>279</v>
      </c>
      <c r="E230" s="203" t="s">
        <v>344</v>
      </c>
      <c r="F230" s="204" t="s">
        <v>345</v>
      </c>
      <c r="G230" s="205" t="s">
        <v>341</v>
      </c>
      <c r="H230" s="206">
        <v>2</v>
      </c>
      <c r="I230" s="207"/>
      <c r="J230" s="208">
        <f>ROUND(I230*H230,2)</f>
        <v>0</v>
      </c>
      <c r="K230" s="209"/>
      <c r="L230" s="210"/>
      <c r="M230" s="211" t="s">
        <v>1</v>
      </c>
      <c r="N230" s="212" t="s">
        <v>41</v>
      </c>
      <c r="O230" s="75"/>
      <c r="P230" s="181">
        <f>O230*H230</f>
        <v>0</v>
      </c>
      <c r="Q230" s="181">
        <v>0.26400000000000001</v>
      </c>
      <c r="R230" s="181">
        <f>Q230*H230</f>
        <v>0.52800000000000002</v>
      </c>
      <c r="S230" s="181">
        <v>0</v>
      </c>
      <c r="T230" s="18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3" t="s">
        <v>157</v>
      </c>
      <c r="AT230" s="183" t="s">
        <v>279</v>
      </c>
      <c r="AU230" s="183" t="s">
        <v>85</v>
      </c>
      <c r="AY230" s="17" t="s">
        <v>124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7" t="s">
        <v>14</v>
      </c>
      <c r="BK230" s="184">
        <f>ROUND(I230*H230,2)</f>
        <v>0</v>
      </c>
      <c r="BL230" s="17" t="s">
        <v>130</v>
      </c>
      <c r="BM230" s="183" t="s">
        <v>346</v>
      </c>
    </row>
    <row r="231" s="12" customFormat="1" ht="22.8" customHeight="1">
      <c r="A231" s="12"/>
      <c r="B231" s="157"/>
      <c r="C231" s="12"/>
      <c r="D231" s="158" t="s">
        <v>75</v>
      </c>
      <c r="E231" s="168" t="s">
        <v>161</v>
      </c>
      <c r="F231" s="168" t="s">
        <v>347</v>
      </c>
      <c r="G231" s="12"/>
      <c r="H231" s="12"/>
      <c r="I231" s="160"/>
      <c r="J231" s="169">
        <f>BK231</f>
        <v>0</v>
      </c>
      <c r="K231" s="12"/>
      <c r="L231" s="157"/>
      <c r="M231" s="162"/>
      <c r="N231" s="163"/>
      <c r="O231" s="163"/>
      <c r="P231" s="164">
        <f>SUM(P232:P244)</f>
        <v>0</v>
      </c>
      <c r="Q231" s="163"/>
      <c r="R231" s="164">
        <f>SUM(R232:R244)</f>
        <v>3.9978400000000001</v>
      </c>
      <c r="S231" s="163"/>
      <c r="T231" s="165">
        <f>SUM(T232:T244)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8" t="s">
        <v>14</v>
      </c>
      <c r="AT231" s="166" t="s">
        <v>75</v>
      </c>
      <c r="AU231" s="166" t="s">
        <v>14</v>
      </c>
      <c r="AY231" s="158" t="s">
        <v>124</v>
      </c>
      <c r="BK231" s="167">
        <f>SUM(BK232:BK244)</f>
        <v>0</v>
      </c>
    </row>
    <row r="232" s="2" customFormat="1" ht="33" customHeight="1">
      <c r="A232" s="36"/>
      <c r="B232" s="170"/>
      <c r="C232" s="171" t="s">
        <v>386</v>
      </c>
      <c r="D232" s="171" t="s">
        <v>126</v>
      </c>
      <c r="E232" s="172" t="s">
        <v>349</v>
      </c>
      <c r="F232" s="173" t="s">
        <v>350</v>
      </c>
      <c r="G232" s="174" t="s">
        <v>139</v>
      </c>
      <c r="H232" s="175">
        <v>8</v>
      </c>
      <c r="I232" s="176"/>
      <c r="J232" s="177">
        <f>ROUND(I232*H232,2)</f>
        <v>0</v>
      </c>
      <c r="K232" s="178"/>
      <c r="L232" s="37"/>
      <c r="M232" s="179" t="s">
        <v>1</v>
      </c>
      <c r="N232" s="180" t="s">
        <v>41</v>
      </c>
      <c r="O232" s="75"/>
      <c r="P232" s="181">
        <f>O232*H232</f>
        <v>0</v>
      </c>
      <c r="Q232" s="181">
        <v>0.49973000000000001</v>
      </c>
      <c r="R232" s="181">
        <f>Q232*H232</f>
        <v>3.9978400000000001</v>
      </c>
      <c r="S232" s="181">
        <v>0</v>
      </c>
      <c r="T232" s="18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3" t="s">
        <v>130</v>
      </c>
      <c r="AT232" s="183" t="s">
        <v>126</v>
      </c>
      <c r="AU232" s="183" t="s">
        <v>85</v>
      </c>
      <c r="AY232" s="17" t="s">
        <v>124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7" t="s">
        <v>14</v>
      </c>
      <c r="BK232" s="184">
        <f>ROUND(I232*H232,2)</f>
        <v>0</v>
      </c>
      <c r="BL232" s="17" t="s">
        <v>130</v>
      </c>
      <c r="BM232" s="183" t="s">
        <v>351</v>
      </c>
    </row>
    <row r="233" s="2" customFormat="1" ht="24.15" customHeight="1">
      <c r="A233" s="36"/>
      <c r="B233" s="170"/>
      <c r="C233" s="171" t="s">
        <v>391</v>
      </c>
      <c r="D233" s="171" t="s">
        <v>126</v>
      </c>
      <c r="E233" s="172" t="s">
        <v>724</v>
      </c>
      <c r="F233" s="173" t="s">
        <v>725</v>
      </c>
      <c r="G233" s="174" t="s">
        <v>147</v>
      </c>
      <c r="H233" s="175">
        <v>5.1680000000000001</v>
      </c>
      <c r="I233" s="176"/>
      <c r="J233" s="177">
        <f>ROUND(I233*H233,2)</f>
        <v>0</v>
      </c>
      <c r="K233" s="178"/>
      <c r="L233" s="37"/>
      <c r="M233" s="179" t="s">
        <v>1</v>
      </c>
      <c r="N233" s="180" t="s">
        <v>41</v>
      </c>
      <c r="O233" s="75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3" t="s">
        <v>130</v>
      </c>
      <c r="AT233" s="183" t="s">
        <v>126</v>
      </c>
      <c r="AU233" s="183" t="s">
        <v>85</v>
      </c>
      <c r="AY233" s="17" t="s">
        <v>124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7" t="s">
        <v>14</v>
      </c>
      <c r="BK233" s="184">
        <f>ROUND(I233*H233,2)</f>
        <v>0</v>
      </c>
      <c r="BL233" s="17" t="s">
        <v>130</v>
      </c>
      <c r="BM233" s="183" t="s">
        <v>726</v>
      </c>
    </row>
    <row r="234" s="13" customFormat="1">
      <c r="A234" s="13"/>
      <c r="B234" s="185"/>
      <c r="C234" s="13"/>
      <c r="D234" s="186" t="s">
        <v>165</v>
      </c>
      <c r="E234" s="187" t="s">
        <v>1</v>
      </c>
      <c r="F234" s="188" t="s">
        <v>727</v>
      </c>
      <c r="G234" s="13"/>
      <c r="H234" s="189">
        <v>5.1680000000000001</v>
      </c>
      <c r="I234" s="190"/>
      <c r="J234" s="13"/>
      <c r="K234" s="13"/>
      <c r="L234" s="185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165</v>
      </c>
      <c r="AU234" s="187" t="s">
        <v>85</v>
      </c>
      <c r="AV234" s="13" t="s">
        <v>85</v>
      </c>
      <c r="AW234" s="13" t="s">
        <v>32</v>
      </c>
      <c r="AX234" s="13" t="s">
        <v>14</v>
      </c>
      <c r="AY234" s="187" t="s">
        <v>124</v>
      </c>
    </row>
    <row r="235" s="2" customFormat="1" ht="21.75" customHeight="1">
      <c r="A235" s="36"/>
      <c r="B235" s="170"/>
      <c r="C235" s="171" t="s">
        <v>396</v>
      </c>
      <c r="D235" s="171" t="s">
        <v>126</v>
      </c>
      <c r="E235" s="172" t="s">
        <v>728</v>
      </c>
      <c r="F235" s="173" t="s">
        <v>729</v>
      </c>
      <c r="G235" s="174" t="s">
        <v>282</v>
      </c>
      <c r="H235" s="175">
        <v>2.4969999999999999</v>
      </c>
      <c r="I235" s="176"/>
      <c r="J235" s="177">
        <f>ROUND(I235*H235,2)</f>
        <v>0</v>
      </c>
      <c r="K235" s="178"/>
      <c r="L235" s="37"/>
      <c r="M235" s="179" t="s">
        <v>1</v>
      </c>
      <c r="N235" s="180" t="s">
        <v>41</v>
      </c>
      <c r="O235" s="75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3" t="s">
        <v>130</v>
      </c>
      <c r="AT235" s="183" t="s">
        <v>126</v>
      </c>
      <c r="AU235" s="183" t="s">
        <v>85</v>
      </c>
      <c r="AY235" s="17" t="s">
        <v>124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7" t="s">
        <v>14</v>
      </c>
      <c r="BK235" s="184">
        <f>ROUND(I235*H235,2)</f>
        <v>0</v>
      </c>
      <c r="BL235" s="17" t="s">
        <v>130</v>
      </c>
      <c r="BM235" s="183" t="s">
        <v>730</v>
      </c>
    </row>
    <row r="236" s="13" customFormat="1">
      <c r="A236" s="13"/>
      <c r="B236" s="185"/>
      <c r="C236" s="13"/>
      <c r="D236" s="186" t="s">
        <v>165</v>
      </c>
      <c r="E236" s="187" t="s">
        <v>1</v>
      </c>
      <c r="F236" s="188" t="s">
        <v>731</v>
      </c>
      <c r="G236" s="13"/>
      <c r="H236" s="189">
        <v>2.3260000000000001</v>
      </c>
      <c r="I236" s="190"/>
      <c r="J236" s="13"/>
      <c r="K236" s="13"/>
      <c r="L236" s="185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7" t="s">
        <v>165</v>
      </c>
      <c r="AU236" s="187" t="s">
        <v>85</v>
      </c>
      <c r="AV236" s="13" t="s">
        <v>85</v>
      </c>
      <c r="AW236" s="13" t="s">
        <v>32</v>
      </c>
      <c r="AX236" s="13" t="s">
        <v>76</v>
      </c>
      <c r="AY236" s="187" t="s">
        <v>124</v>
      </c>
    </row>
    <row r="237" s="13" customFormat="1">
      <c r="A237" s="13"/>
      <c r="B237" s="185"/>
      <c r="C237" s="13"/>
      <c r="D237" s="186" t="s">
        <v>165</v>
      </c>
      <c r="E237" s="187" t="s">
        <v>1</v>
      </c>
      <c r="F237" s="188" t="s">
        <v>732</v>
      </c>
      <c r="G237" s="13"/>
      <c r="H237" s="189">
        <v>0.17100000000000001</v>
      </c>
      <c r="I237" s="190"/>
      <c r="J237" s="13"/>
      <c r="K237" s="13"/>
      <c r="L237" s="185"/>
      <c r="M237" s="191"/>
      <c r="N237" s="192"/>
      <c r="O237" s="192"/>
      <c r="P237" s="192"/>
      <c r="Q237" s="192"/>
      <c r="R237" s="192"/>
      <c r="S237" s="192"/>
      <c r="T237" s="19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7" t="s">
        <v>165</v>
      </c>
      <c r="AU237" s="187" t="s">
        <v>85</v>
      </c>
      <c r="AV237" s="13" t="s">
        <v>85</v>
      </c>
      <c r="AW237" s="13" t="s">
        <v>32</v>
      </c>
      <c r="AX237" s="13" t="s">
        <v>76</v>
      </c>
      <c r="AY237" s="187" t="s">
        <v>124</v>
      </c>
    </row>
    <row r="238" s="14" customFormat="1">
      <c r="A238" s="14"/>
      <c r="B238" s="194"/>
      <c r="C238" s="14"/>
      <c r="D238" s="186" t="s">
        <v>165</v>
      </c>
      <c r="E238" s="195" t="s">
        <v>1</v>
      </c>
      <c r="F238" s="196" t="s">
        <v>170</v>
      </c>
      <c r="G238" s="14"/>
      <c r="H238" s="197">
        <v>2.4969999999999999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165</v>
      </c>
      <c r="AU238" s="195" t="s">
        <v>85</v>
      </c>
      <c r="AV238" s="14" t="s">
        <v>130</v>
      </c>
      <c r="AW238" s="14" t="s">
        <v>32</v>
      </c>
      <c r="AX238" s="14" t="s">
        <v>14</v>
      </c>
      <c r="AY238" s="195" t="s">
        <v>124</v>
      </c>
    </row>
    <row r="239" s="2" customFormat="1" ht="24.15" customHeight="1">
      <c r="A239" s="36"/>
      <c r="B239" s="170"/>
      <c r="C239" s="171" t="s">
        <v>400</v>
      </c>
      <c r="D239" s="171" t="s">
        <v>126</v>
      </c>
      <c r="E239" s="172" t="s">
        <v>733</v>
      </c>
      <c r="F239" s="173" t="s">
        <v>734</v>
      </c>
      <c r="G239" s="174" t="s">
        <v>282</v>
      </c>
      <c r="H239" s="175">
        <v>72.412999999999997</v>
      </c>
      <c r="I239" s="176"/>
      <c r="J239" s="177">
        <f>ROUND(I239*H239,2)</f>
        <v>0</v>
      </c>
      <c r="K239" s="178"/>
      <c r="L239" s="37"/>
      <c r="M239" s="179" t="s">
        <v>1</v>
      </c>
      <c r="N239" s="180" t="s">
        <v>41</v>
      </c>
      <c r="O239" s="75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3" t="s">
        <v>130</v>
      </c>
      <c r="AT239" s="183" t="s">
        <v>126</v>
      </c>
      <c r="AU239" s="183" t="s">
        <v>85</v>
      </c>
      <c r="AY239" s="17" t="s">
        <v>124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7" t="s">
        <v>14</v>
      </c>
      <c r="BK239" s="184">
        <f>ROUND(I239*H239,2)</f>
        <v>0</v>
      </c>
      <c r="BL239" s="17" t="s">
        <v>130</v>
      </c>
      <c r="BM239" s="183" t="s">
        <v>735</v>
      </c>
    </row>
    <row r="240" s="13" customFormat="1">
      <c r="A240" s="13"/>
      <c r="B240" s="185"/>
      <c r="C240" s="13"/>
      <c r="D240" s="186" t="s">
        <v>165</v>
      </c>
      <c r="E240" s="187" t="s">
        <v>1</v>
      </c>
      <c r="F240" s="188" t="s">
        <v>736</v>
      </c>
      <c r="G240" s="13"/>
      <c r="H240" s="189">
        <v>72.412999999999997</v>
      </c>
      <c r="I240" s="190"/>
      <c r="J240" s="13"/>
      <c r="K240" s="13"/>
      <c r="L240" s="185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7" t="s">
        <v>165</v>
      </c>
      <c r="AU240" s="187" t="s">
        <v>85</v>
      </c>
      <c r="AV240" s="13" t="s">
        <v>85</v>
      </c>
      <c r="AW240" s="13" t="s">
        <v>32</v>
      </c>
      <c r="AX240" s="13" t="s">
        <v>14</v>
      </c>
      <c r="AY240" s="187" t="s">
        <v>124</v>
      </c>
    </row>
    <row r="241" s="2" customFormat="1" ht="37.8" customHeight="1">
      <c r="A241" s="36"/>
      <c r="B241" s="170"/>
      <c r="C241" s="171" t="s">
        <v>404</v>
      </c>
      <c r="D241" s="171" t="s">
        <v>126</v>
      </c>
      <c r="E241" s="172" t="s">
        <v>737</v>
      </c>
      <c r="F241" s="173" t="s">
        <v>738</v>
      </c>
      <c r="G241" s="174" t="s">
        <v>282</v>
      </c>
      <c r="H241" s="175">
        <v>0.17100000000000001</v>
      </c>
      <c r="I241" s="176"/>
      <c r="J241" s="177">
        <f>ROUND(I241*H241,2)</f>
        <v>0</v>
      </c>
      <c r="K241" s="178"/>
      <c r="L241" s="37"/>
      <c r="M241" s="179" t="s">
        <v>1</v>
      </c>
      <c r="N241" s="180" t="s">
        <v>41</v>
      </c>
      <c r="O241" s="75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3" t="s">
        <v>130</v>
      </c>
      <c r="AT241" s="183" t="s">
        <v>126</v>
      </c>
      <c r="AU241" s="183" t="s">
        <v>85</v>
      </c>
      <c r="AY241" s="17" t="s">
        <v>124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7" t="s">
        <v>14</v>
      </c>
      <c r="BK241" s="184">
        <f>ROUND(I241*H241,2)</f>
        <v>0</v>
      </c>
      <c r="BL241" s="17" t="s">
        <v>130</v>
      </c>
      <c r="BM241" s="183" t="s">
        <v>739</v>
      </c>
    </row>
    <row r="242" s="13" customFormat="1">
      <c r="A242" s="13"/>
      <c r="B242" s="185"/>
      <c r="C242" s="13"/>
      <c r="D242" s="186" t="s">
        <v>165</v>
      </c>
      <c r="E242" s="187" t="s">
        <v>1</v>
      </c>
      <c r="F242" s="188" t="s">
        <v>732</v>
      </c>
      <c r="G242" s="13"/>
      <c r="H242" s="189">
        <v>0.17100000000000001</v>
      </c>
      <c r="I242" s="190"/>
      <c r="J242" s="13"/>
      <c r="K242" s="13"/>
      <c r="L242" s="185"/>
      <c r="M242" s="191"/>
      <c r="N242" s="192"/>
      <c r="O242" s="192"/>
      <c r="P242" s="192"/>
      <c r="Q242" s="192"/>
      <c r="R242" s="192"/>
      <c r="S242" s="192"/>
      <c r="T242" s="19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7" t="s">
        <v>165</v>
      </c>
      <c r="AU242" s="187" t="s">
        <v>85</v>
      </c>
      <c r="AV242" s="13" t="s">
        <v>85</v>
      </c>
      <c r="AW242" s="13" t="s">
        <v>32</v>
      </c>
      <c r="AX242" s="13" t="s">
        <v>14</v>
      </c>
      <c r="AY242" s="187" t="s">
        <v>124</v>
      </c>
    </row>
    <row r="243" s="2" customFormat="1" ht="44.25" customHeight="1">
      <c r="A243" s="36"/>
      <c r="B243" s="170"/>
      <c r="C243" s="171" t="s">
        <v>409</v>
      </c>
      <c r="D243" s="171" t="s">
        <v>126</v>
      </c>
      <c r="E243" s="172" t="s">
        <v>740</v>
      </c>
      <c r="F243" s="173" t="s">
        <v>741</v>
      </c>
      <c r="G243" s="174" t="s">
        <v>282</v>
      </c>
      <c r="H243" s="175">
        <v>2.3260000000000001</v>
      </c>
      <c r="I243" s="176"/>
      <c r="J243" s="177">
        <f>ROUND(I243*H243,2)</f>
        <v>0</v>
      </c>
      <c r="K243" s="178"/>
      <c r="L243" s="37"/>
      <c r="M243" s="179" t="s">
        <v>1</v>
      </c>
      <c r="N243" s="180" t="s">
        <v>41</v>
      </c>
      <c r="O243" s="75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3" t="s">
        <v>130</v>
      </c>
      <c r="AT243" s="183" t="s">
        <v>126</v>
      </c>
      <c r="AU243" s="183" t="s">
        <v>85</v>
      </c>
      <c r="AY243" s="17" t="s">
        <v>124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7" t="s">
        <v>14</v>
      </c>
      <c r="BK243" s="184">
        <f>ROUND(I243*H243,2)</f>
        <v>0</v>
      </c>
      <c r="BL243" s="17" t="s">
        <v>130</v>
      </c>
      <c r="BM243" s="183" t="s">
        <v>742</v>
      </c>
    </row>
    <row r="244" s="13" customFormat="1">
      <c r="A244" s="13"/>
      <c r="B244" s="185"/>
      <c r="C244" s="13"/>
      <c r="D244" s="186" t="s">
        <v>165</v>
      </c>
      <c r="E244" s="187" t="s">
        <v>1</v>
      </c>
      <c r="F244" s="188" t="s">
        <v>731</v>
      </c>
      <c r="G244" s="13"/>
      <c r="H244" s="189">
        <v>2.3260000000000001</v>
      </c>
      <c r="I244" s="190"/>
      <c r="J244" s="13"/>
      <c r="K244" s="13"/>
      <c r="L244" s="185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7" t="s">
        <v>165</v>
      </c>
      <c r="AU244" s="187" t="s">
        <v>85</v>
      </c>
      <c r="AV244" s="13" t="s">
        <v>85</v>
      </c>
      <c r="AW244" s="13" t="s">
        <v>32</v>
      </c>
      <c r="AX244" s="13" t="s">
        <v>14</v>
      </c>
      <c r="AY244" s="187" t="s">
        <v>124</v>
      </c>
    </row>
    <row r="245" s="12" customFormat="1" ht="22.8" customHeight="1">
      <c r="A245" s="12"/>
      <c r="B245" s="157"/>
      <c r="C245" s="12"/>
      <c r="D245" s="158" t="s">
        <v>75</v>
      </c>
      <c r="E245" s="168" t="s">
        <v>352</v>
      </c>
      <c r="F245" s="168" t="s">
        <v>353</v>
      </c>
      <c r="G245" s="12"/>
      <c r="H245" s="12"/>
      <c r="I245" s="160"/>
      <c r="J245" s="169">
        <f>BK245</f>
        <v>0</v>
      </c>
      <c r="K245" s="12"/>
      <c r="L245" s="157"/>
      <c r="M245" s="162"/>
      <c r="N245" s="163"/>
      <c r="O245" s="163"/>
      <c r="P245" s="164">
        <f>P246</f>
        <v>0</v>
      </c>
      <c r="Q245" s="163"/>
      <c r="R245" s="164">
        <f>R246</f>
        <v>0</v>
      </c>
      <c r="S245" s="163"/>
      <c r="T245" s="165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8" t="s">
        <v>14</v>
      </c>
      <c r="AT245" s="166" t="s">
        <v>75</v>
      </c>
      <c r="AU245" s="166" t="s">
        <v>14</v>
      </c>
      <c r="AY245" s="158" t="s">
        <v>124</v>
      </c>
      <c r="BK245" s="167">
        <f>BK246</f>
        <v>0</v>
      </c>
    </row>
    <row r="246" s="2" customFormat="1" ht="33" customHeight="1">
      <c r="A246" s="36"/>
      <c r="B246" s="170"/>
      <c r="C246" s="171" t="s">
        <v>413</v>
      </c>
      <c r="D246" s="171" t="s">
        <v>126</v>
      </c>
      <c r="E246" s="172" t="s">
        <v>355</v>
      </c>
      <c r="F246" s="173" t="s">
        <v>356</v>
      </c>
      <c r="G246" s="174" t="s">
        <v>282</v>
      </c>
      <c r="H246" s="175">
        <v>446.82499999999999</v>
      </c>
      <c r="I246" s="176"/>
      <c r="J246" s="177">
        <f>ROUND(I246*H246,2)</f>
        <v>0</v>
      </c>
      <c r="K246" s="178"/>
      <c r="L246" s="37"/>
      <c r="M246" s="179" t="s">
        <v>1</v>
      </c>
      <c r="N246" s="180" t="s">
        <v>41</v>
      </c>
      <c r="O246" s="75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3" t="s">
        <v>130</v>
      </c>
      <c r="AT246" s="183" t="s">
        <v>126</v>
      </c>
      <c r="AU246" s="183" t="s">
        <v>85</v>
      </c>
      <c r="AY246" s="17" t="s">
        <v>124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7" t="s">
        <v>14</v>
      </c>
      <c r="BK246" s="184">
        <f>ROUND(I246*H246,2)</f>
        <v>0</v>
      </c>
      <c r="BL246" s="17" t="s">
        <v>130</v>
      </c>
      <c r="BM246" s="183" t="s">
        <v>357</v>
      </c>
    </row>
    <row r="247" s="12" customFormat="1" ht="25.92" customHeight="1">
      <c r="A247" s="12"/>
      <c r="B247" s="157"/>
      <c r="C247" s="12"/>
      <c r="D247" s="158" t="s">
        <v>75</v>
      </c>
      <c r="E247" s="159" t="s">
        <v>279</v>
      </c>
      <c r="F247" s="159" t="s">
        <v>358</v>
      </c>
      <c r="G247" s="12"/>
      <c r="H247" s="12"/>
      <c r="I247" s="160"/>
      <c r="J247" s="161">
        <f>BK247</f>
        <v>0</v>
      </c>
      <c r="K247" s="12"/>
      <c r="L247" s="157"/>
      <c r="M247" s="162"/>
      <c r="N247" s="163"/>
      <c r="O247" s="163"/>
      <c r="P247" s="164">
        <f>P248</f>
        <v>0</v>
      </c>
      <c r="Q247" s="163"/>
      <c r="R247" s="164">
        <f>R248</f>
        <v>0.018710000000000001</v>
      </c>
      <c r="S247" s="163"/>
      <c r="T247" s="165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8" t="s">
        <v>136</v>
      </c>
      <c r="AT247" s="166" t="s">
        <v>75</v>
      </c>
      <c r="AU247" s="166" t="s">
        <v>76</v>
      </c>
      <c r="AY247" s="158" t="s">
        <v>124</v>
      </c>
      <c r="BK247" s="167">
        <f>BK248</f>
        <v>0</v>
      </c>
    </row>
    <row r="248" s="12" customFormat="1" ht="22.8" customHeight="1">
      <c r="A248" s="12"/>
      <c r="B248" s="157"/>
      <c r="C248" s="12"/>
      <c r="D248" s="158" t="s">
        <v>75</v>
      </c>
      <c r="E248" s="168" t="s">
        <v>359</v>
      </c>
      <c r="F248" s="168" t="s">
        <v>360</v>
      </c>
      <c r="G248" s="12"/>
      <c r="H248" s="12"/>
      <c r="I248" s="160"/>
      <c r="J248" s="169">
        <f>BK248</f>
        <v>0</v>
      </c>
      <c r="K248" s="12"/>
      <c r="L248" s="157"/>
      <c r="M248" s="162"/>
      <c r="N248" s="163"/>
      <c r="O248" s="163"/>
      <c r="P248" s="164">
        <f>SUM(P249:P302)</f>
        <v>0</v>
      </c>
      <c r="Q248" s="163"/>
      <c r="R248" s="164">
        <f>SUM(R249:R302)</f>
        <v>0.018710000000000001</v>
      </c>
      <c r="S248" s="163"/>
      <c r="T248" s="165">
        <f>SUM(T249:T302)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8" t="s">
        <v>136</v>
      </c>
      <c r="AT248" s="166" t="s">
        <v>75</v>
      </c>
      <c r="AU248" s="166" t="s">
        <v>14</v>
      </c>
      <c r="AY248" s="158" t="s">
        <v>124</v>
      </c>
      <c r="BK248" s="167">
        <f>SUM(BK249:BK302)</f>
        <v>0</v>
      </c>
    </row>
    <row r="249" s="2" customFormat="1" ht="24.15" customHeight="1">
      <c r="A249" s="36"/>
      <c r="B249" s="170"/>
      <c r="C249" s="171" t="s">
        <v>417</v>
      </c>
      <c r="D249" s="171" t="s">
        <v>126</v>
      </c>
      <c r="E249" s="172" t="s">
        <v>743</v>
      </c>
      <c r="F249" s="173" t="s">
        <v>744</v>
      </c>
      <c r="G249" s="174" t="s">
        <v>139</v>
      </c>
      <c r="H249" s="175">
        <v>17</v>
      </c>
      <c r="I249" s="176"/>
      <c r="J249" s="177">
        <f>ROUND(I249*H249,2)</f>
        <v>0</v>
      </c>
      <c r="K249" s="178"/>
      <c r="L249" s="37"/>
      <c r="M249" s="179" t="s">
        <v>1</v>
      </c>
      <c r="N249" s="180" t="s">
        <v>41</v>
      </c>
      <c r="O249" s="75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3" t="s">
        <v>364</v>
      </c>
      <c r="AT249" s="183" t="s">
        <v>126</v>
      </c>
      <c r="AU249" s="183" t="s">
        <v>85</v>
      </c>
      <c r="AY249" s="17" t="s">
        <v>124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7" t="s">
        <v>14</v>
      </c>
      <c r="BK249" s="184">
        <f>ROUND(I249*H249,2)</f>
        <v>0</v>
      </c>
      <c r="BL249" s="17" t="s">
        <v>364</v>
      </c>
      <c r="BM249" s="183" t="s">
        <v>745</v>
      </c>
    </row>
    <row r="250" s="13" customFormat="1">
      <c r="A250" s="13"/>
      <c r="B250" s="185"/>
      <c r="C250" s="13"/>
      <c r="D250" s="186" t="s">
        <v>165</v>
      </c>
      <c r="E250" s="187" t="s">
        <v>1</v>
      </c>
      <c r="F250" s="188" t="s">
        <v>215</v>
      </c>
      <c r="G250" s="13"/>
      <c r="H250" s="189">
        <v>17</v>
      </c>
      <c r="I250" s="190"/>
      <c r="J250" s="13"/>
      <c r="K250" s="13"/>
      <c r="L250" s="185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7" t="s">
        <v>165</v>
      </c>
      <c r="AU250" s="187" t="s">
        <v>85</v>
      </c>
      <c r="AV250" s="13" t="s">
        <v>85</v>
      </c>
      <c r="AW250" s="13" t="s">
        <v>32</v>
      </c>
      <c r="AX250" s="13" t="s">
        <v>14</v>
      </c>
      <c r="AY250" s="187" t="s">
        <v>124</v>
      </c>
    </row>
    <row r="251" s="2" customFormat="1" ht="24.15" customHeight="1">
      <c r="A251" s="36"/>
      <c r="B251" s="170"/>
      <c r="C251" s="202" t="s">
        <v>421</v>
      </c>
      <c r="D251" s="202" t="s">
        <v>279</v>
      </c>
      <c r="E251" s="203" t="s">
        <v>746</v>
      </c>
      <c r="F251" s="204" t="s">
        <v>747</v>
      </c>
      <c r="G251" s="205" t="s">
        <v>139</v>
      </c>
      <c r="H251" s="206">
        <v>18</v>
      </c>
      <c r="I251" s="207"/>
      <c r="J251" s="208">
        <f>ROUND(I251*H251,2)</f>
        <v>0</v>
      </c>
      <c r="K251" s="209"/>
      <c r="L251" s="210"/>
      <c r="M251" s="211" t="s">
        <v>1</v>
      </c>
      <c r="N251" s="212" t="s">
        <v>41</v>
      </c>
      <c r="O251" s="75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3" t="s">
        <v>369</v>
      </c>
      <c r="AT251" s="183" t="s">
        <v>279</v>
      </c>
      <c r="AU251" s="183" t="s">
        <v>85</v>
      </c>
      <c r="AY251" s="17" t="s">
        <v>124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7" t="s">
        <v>14</v>
      </c>
      <c r="BK251" s="184">
        <f>ROUND(I251*H251,2)</f>
        <v>0</v>
      </c>
      <c r="BL251" s="17" t="s">
        <v>364</v>
      </c>
      <c r="BM251" s="183" t="s">
        <v>748</v>
      </c>
    </row>
    <row r="252" s="2" customFormat="1" ht="24.15" customHeight="1">
      <c r="A252" s="36"/>
      <c r="B252" s="170"/>
      <c r="C252" s="171" t="s">
        <v>425</v>
      </c>
      <c r="D252" s="171" t="s">
        <v>126</v>
      </c>
      <c r="E252" s="172" t="s">
        <v>362</v>
      </c>
      <c r="F252" s="173" t="s">
        <v>363</v>
      </c>
      <c r="G252" s="174" t="s">
        <v>139</v>
      </c>
      <c r="H252" s="175">
        <v>187</v>
      </c>
      <c r="I252" s="176"/>
      <c r="J252" s="177">
        <f>ROUND(I252*H252,2)</f>
        <v>0</v>
      </c>
      <c r="K252" s="178"/>
      <c r="L252" s="37"/>
      <c r="M252" s="179" t="s">
        <v>1</v>
      </c>
      <c r="N252" s="180" t="s">
        <v>41</v>
      </c>
      <c r="O252" s="75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3" t="s">
        <v>364</v>
      </c>
      <c r="AT252" s="183" t="s">
        <v>126</v>
      </c>
      <c r="AU252" s="183" t="s">
        <v>85</v>
      </c>
      <c r="AY252" s="17" t="s">
        <v>124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7" t="s">
        <v>14</v>
      </c>
      <c r="BK252" s="184">
        <f>ROUND(I252*H252,2)</f>
        <v>0</v>
      </c>
      <c r="BL252" s="17" t="s">
        <v>364</v>
      </c>
      <c r="BM252" s="183" t="s">
        <v>365</v>
      </c>
    </row>
    <row r="253" s="13" customFormat="1">
      <c r="A253" s="13"/>
      <c r="B253" s="185"/>
      <c r="C253" s="13"/>
      <c r="D253" s="186" t="s">
        <v>165</v>
      </c>
      <c r="E253" s="187" t="s">
        <v>1</v>
      </c>
      <c r="F253" s="188" t="s">
        <v>749</v>
      </c>
      <c r="G253" s="13"/>
      <c r="H253" s="189">
        <v>187</v>
      </c>
      <c r="I253" s="190"/>
      <c r="J253" s="13"/>
      <c r="K253" s="13"/>
      <c r="L253" s="185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7" t="s">
        <v>165</v>
      </c>
      <c r="AU253" s="187" t="s">
        <v>85</v>
      </c>
      <c r="AV253" s="13" t="s">
        <v>85</v>
      </c>
      <c r="AW253" s="13" t="s">
        <v>32</v>
      </c>
      <c r="AX253" s="13" t="s">
        <v>14</v>
      </c>
      <c r="AY253" s="187" t="s">
        <v>124</v>
      </c>
    </row>
    <row r="254" s="2" customFormat="1" ht="16.5" customHeight="1">
      <c r="A254" s="36"/>
      <c r="B254" s="170"/>
      <c r="C254" s="202" t="s">
        <v>429</v>
      </c>
      <c r="D254" s="202" t="s">
        <v>279</v>
      </c>
      <c r="E254" s="203" t="s">
        <v>750</v>
      </c>
      <c r="F254" s="204" t="s">
        <v>368</v>
      </c>
      <c r="G254" s="205" t="s">
        <v>139</v>
      </c>
      <c r="H254" s="206">
        <v>196.5</v>
      </c>
      <c r="I254" s="207"/>
      <c r="J254" s="208">
        <f>ROUND(I254*H254,2)</f>
        <v>0</v>
      </c>
      <c r="K254" s="209"/>
      <c r="L254" s="210"/>
      <c r="M254" s="211" t="s">
        <v>1</v>
      </c>
      <c r="N254" s="212" t="s">
        <v>41</v>
      </c>
      <c r="O254" s="75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3" t="s">
        <v>369</v>
      </c>
      <c r="AT254" s="183" t="s">
        <v>279</v>
      </c>
      <c r="AU254" s="183" t="s">
        <v>85</v>
      </c>
      <c r="AY254" s="17" t="s">
        <v>124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7" t="s">
        <v>14</v>
      </c>
      <c r="BK254" s="184">
        <f>ROUND(I254*H254,2)</f>
        <v>0</v>
      </c>
      <c r="BL254" s="17" t="s">
        <v>364</v>
      </c>
      <c r="BM254" s="183" t="s">
        <v>751</v>
      </c>
    </row>
    <row r="255" s="2" customFormat="1" ht="24.15" customHeight="1">
      <c r="A255" s="36"/>
      <c r="B255" s="170"/>
      <c r="C255" s="171" t="s">
        <v>433</v>
      </c>
      <c r="D255" s="171" t="s">
        <v>126</v>
      </c>
      <c r="E255" s="172" t="s">
        <v>373</v>
      </c>
      <c r="F255" s="173" t="s">
        <v>374</v>
      </c>
      <c r="G255" s="174" t="s">
        <v>139</v>
      </c>
      <c r="H255" s="175">
        <v>54</v>
      </c>
      <c r="I255" s="176"/>
      <c r="J255" s="177">
        <f>ROUND(I255*H255,2)</f>
        <v>0</v>
      </c>
      <c r="K255" s="178"/>
      <c r="L255" s="37"/>
      <c r="M255" s="179" t="s">
        <v>1</v>
      </c>
      <c r="N255" s="180" t="s">
        <v>41</v>
      </c>
      <c r="O255" s="75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3" t="s">
        <v>364</v>
      </c>
      <c r="AT255" s="183" t="s">
        <v>126</v>
      </c>
      <c r="AU255" s="183" t="s">
        <v>85</v>
      </c>
      <c r="AY255" s="17" t="s">
        <v>124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7" t="s">
        <v>14</v>
      </c>
      <c r="BK255" s="184">
        <f>ROUND(I255*H255,2)</f>
        <v>0</v>
      </c>
      <c r="BL255" s="17" t="s">
        <v>364</v>
      </c>
      <c r="BM255" s="183" t="s">
        <v>752</v>
      </c>
    </row>
    <row r="256" s="13" customFormat="1">
      <c r="A256" s="13"/>
      <c r="B256" s="185"/>
      <c r="C256" s="13"/>
      <c r="D256" s="186" t="s">
        <v>165</v>
      </c>
      <c r="E256" s="187" t="s">
        <v>1</v>
      </c>
      <c r="F256" s="188" t="s">
        <v>753</v>
      </c>
      <c r="G256" s="13"/>
      <c r="H256" s="189">
        <v>54</v>
      </c>
      <c r="I256" s="190"/>
      <c r="J256" s="13"/>
      <c r="K256" s="13"/>
      <c r="L256" s="185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7" t="s">
        <v>165</v>
      </c>
      <c r="AU256" s="187" t="s">
        <v>85</v>
      </c>
      <c r="AV256" s="13" t="s">
        <v>85</v>
      </c>
      <c r="AW256" s="13" t="s">
        <v>32</v>
      </c>
      <c r="AX256" s="13" t="s">
        <v>14</v>
      </c>
      <c r="AY256" s="187" t="s">
        <v>124</v>
      </c>
    </row>
    <row r="257" s="2" customFormat="1" ht="16.5" customHeight="1">
      <c r="A257" s="36"/>
      <c r="B257" s="170"/>
      <c r="C257" s="202" t="s">
        <v>437</v>
      </c>
      <c r="D257" s="202" t="s">
        <v>279</v>
      </c>
      <c r="E257" s="203" t="s">
        <v>754</v>
      </c>
      <c r="F257" s="204" t="s">
        <v>378</v>
      </c>
      <c r="G257" s="205" t="s">
        <v>139</v>
      </c>
      <c r="H257" s="206">
        <v>57</v>
      </c>
      <c r="I257" s="207"/>
      <c r="J257" s="208">
        <f>ROUND(I257*H257,2)</f>
        <v>0</v>
      </c>
      <c r="K257" s="209"/>
      <c r="L257" s="210"/>
      <c r="M257" s="211" t="s">
        <v>1</v>
      </c>
      <c r="N257" s="212" t="s">
        <v>41</v>
      </c>
      <c r="O257" s="75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3" t="s">
        <v>369</v>
      </c>
      <c r="AT257" s="183" t="s">
        <v>279</v>
      </c>
      <c r="AU257" s="183" t="s">
        <v>85</v>
      </c>
      <c r="AY257" s="17" t="s">
        <v>124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7" t="s">
        <v>14</v>
      </c>
      <c r="BK257" s="184">
        <f>ROUND(I257*H257,2)</f>
        <v>0</v>
      </c>
      <c r="BL257" s="17" t="s">
        <v>364</v>
      </c>
      <c r="BM257" s="183" t="s">
        <v>755</v>
      </c>
    </row>
    <row r="258" s="2" customFormat="1" ht="24.15" customHeight="1">
      <c r="A258" s="36"/>
      <c r="B258" s="170"/>
      <c r="C258" s="171" t="s">
        <v>441</v>
      </c>
      <c r="D258" s="171" t="s">
        <v>126</v>
      </c>
      <c r="E258" s="172" t="s">
        <v>756</v>
      </c>
      <c r="F258" s="173" t="s">
        <v>757</v>
      </c>
      <c r="G258" s="174" t="s">
        <v>341</v>
      </c>
      <c r="H258" s="175">
        <v>7</v>
      </c>
      <c r="I258" s="176"/>
      <c r="J258" s="177">
        <f>ROUND(I258*H258,2)</f>
        <v>0</v>
      </c>
      <c r="K258" s="178"/>
      <c r="L258" s="37"/>
      <c r="M258" s="179" t="s">
        <v>1</v>
      </c>
      <c r="N258" s="180" t="s">
        <v>41</v>
      </c>
      <c r="O258" s="75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3" t="s">
        <v>364</v>
      </c>
      <c r="AT258" s="183" t="s">
        <v>126</v>
      </c>
      <c r="AU258" s="183" t="s">
        <v>85</v>
      </c>
      <c r="AY258" s="17" t="s">
        <v>124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7" t="s">
        <v>14</v>
      </c>
      <c r="BK258" s="184">
        <f>ROUND(I258*H258,2)</f>
        <v>0</v>
      </c>
      <c r="BL258" s="17" t="s">
        <v>364</v>
      </c>
      <c r="BM258" s="183" t="s">
        <v>758</v>
      </c>
    </row>
    <row r="259" s="13" customFormat="1">
      <c r="A259" s="13"/>
      <c r="B259" s="185"/>
      <c r="C259" s="13"/>
      <c r="D259" s="186" t="s">
        <v>165</v>
      </c>
      <c r="E259" s="187" t="s">
        <v>1</v>
      </c>
      <c r="F259" s="188" t="s">
        <v>153</v>
      </c>
      <c r="G259" s="13"/>
      <c r="H259" s="189">
        <v>7</v>
      </c>
      <c r="I259" s="190"/>
      <c r="J259" s="13"/>
      <c r="K259" s="13"/>
      <c r="L259" s="185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7" t="s">
        <v>165</v>
      </c>
      <c r="AU259" s="187" t="s">
        <v>85</v>
      </c>
      <c r="AV259" s="13" t="s">
        <v>85</v>
      </c>
      <c r="AW259" s="13" t="s">
        <v>32</v>
      </c>
      <c r="AX259" s="13" t="s">
        <v>14</v>
      </c>
      <c r="AY259" s="187" t="s">
        <v>124</v>
      </c>
    </row>
    <row r="260" s="2" customFormat="1" ht="16.5" customHeight="1">
      <c r="A260" s="36"/>
      <c r="B260" s="170"/>
      <c r="C260" s="202" t="s">
        <v>445</v>
      </c>
      <c r="D260" s="202" t="s">
        <v>279</v>
      </c>
      <c r="E260" s="203" t="s">
        <v>759</v>
      </c>
      <c r="F260" s="204" t="s">
        <v>760</v>
      </c>
      <c r="G260" s="205" t="s">
        <v>407</v>
      </c>
      <c r="H260" s="206">
        <v>1</v>
      </c>
      <c r="I260" s="207"/>
      <c r="J260" s="208">
        <f>ROUND(I260*H260,2)</f>
        <v>0</v>
      </c>
      <c r="K260" s="209"/>
      <c r="L260" s="210"/>
      <c r="M260" s="211" t="s">
        <v>1</v>
      </c>
      <c r="N260" s="212" t="s">
        <v>41</v>
      </c>
      <c r="O260" s="75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3" t="s">
        <v>369</v>
      </c>
      <c r="AT260" s="183" t="s">
        <v>279</v>
      </c>
      <c r="AU260" s="183" t="s">
        <v>85</v>
      </c>
      <c r="AY260" s="17" t="s">
        <v>124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7" t="s">
        <v>14</v>
      </c>
      <c r="BK260" s="184">
        <f>ROUND(I260*H260,2)</f>
        <v>0</v>
      </c>
      <c r="BL260" s="17" t="s">
        <v>364</v>
      </c>
      <c r="BM260" s="183" t="s">
        <v>761</v>
      </c>
    </row>
    <row r="261" s="2" customFormat="1" ht="16.5" customHeight="1">
      <c r="A261" s="36"/>
      <c r="B261" s="170"/>
      <c r="C261" s="202" t="s">
        <v>364</v>
      </c>
      <c r="D261" s="202" t="s">
        <v>279</v>
      </c>
      <c r="E261" s="203" t="s">
        <v>762</v>
      </c>
      <c r="F261" s="204" t="s">
        <v>763</v>
      </c>
      <c r="G261" s="205" t="s">
        <v>407</v>
      </c>
      <c r="H261" s="206">
        <v>4</v>
      </c>
      <c r="I261" s="207"/>
      <c r="J261" s="208">
        <f>ROUND(I261*H261,2)</f>
        <v>0</v>
      </c>
      <c r="K261" s="209"/>
      <c r="L261" s="210"/>
      <c r="M261" s="211" t="s">
        <v>1</v>
      </c>
      <c r="N261" s="212" t="s">
        <v>41</v>
      </c>
      <c r="O261" s="75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3" t="s">
        <v>369</v>
      </c>
      <c r="AT261" s="183" t="s">
        <v>279</v>
      </c>
      <c r="AU261" s="183" t="s">
        <v>85</v>
      </c>
      <c r="AY261" s="17" t="s">
        <v>124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7" t="s">
        <v>14</v>
      </c>
      <c r="BK261" s="184">
        <f>ROUND(I261*H261,2)</f>
        <v>0</v>
      </c>
      <c r="BL261" s="17" t="s">
        <v>364</v>
      </c>
      <c r="BM261" s="183" t="s">
        <v>764</v>
      </c>
    </row>
    <row r="262" s="2" customFormat="1" ht="16.5" customHeight="1">
      <c r="A262" s="36"/>
      <c r="B262" s="170"/>
      <c r="C262" s="202" t="s">
        <v>452</v>
      </c>
      <c r="D262" s="202" t="s">
        <v>279</v>
      </c>
      <c r="E262" s="203" t="s">
        <v>765</v>
      </c>
      <c r="F262" s="204" t="s">
        <v>766</v>
      </c>
      <c r="G262" s="205" t="s">
        <v>407</v>
      </c>
      <c r="H262" s="206">
        <v>2</v>
      </c>
      <c r="I262" s="207"/>
      <c r="J262" s="208">
        <f>ROUND(I262*H262,2)</f>
        <v>0</v>
      </c>
      <c r="K262" s="209"/>
      <c r="L262" s="210"/>
      <c r="M262" s="211" t="s">
        <v>1</v>
      </c>
      <c r="N262" s="212" t="s">
        <v>41</v>
      </c>
      <c r="O262" s="75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3" t="s">
        <v>369</v>
      </c>
      <c r="AT262" s="183" t="s">
        <v>279</v>
      </c>
      <c r="AU262" s="183" t="s">
        <v>85</v>
      </c>
      <c r="AY262" s="17" t="s">
        <v>124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7" t="s">
        <v>14</v>
      </c>
      <c r="BK262" s="184">
        <f>ROUND(I262*H262,2)</f>
        <v>0</v>
      </c>
      <c r="BL262" s="17" t="s">
        <v>364</v>
      </c>
      <c r="BM262" s="183" t="s">
        <v>767</v>
      </c>
    </row>
    <row r="263" s="2" customFormat="1" ht="24.15" customHeight="1">
      <c r="A263" s="36"/>
      <c r="B263" s="170"/>
      <c r="C263" s="171" t="s">
        <v>456</v>
      </c>
      <c r="D263" s="171" t="s">
        <v>126</v>
      </c>
      <c r="E263" s="172" t="s">
        <v>401</v>
      </c>
      <c r="F263" s="173" t="s">
        <v>402</v>
      </c>
      <c r="G263" s="174" t="s">
        <v>341</v>
      </c>
      <c r="H263" s="175">
        <v>29</v>
      </c>
      <c r="I263" s="176"/>
      <c r="J263" s="177">
        <f>ROUND(I263*H263,2)</f>
        <v>0</v>
      </c>
      <c r="K263" s="178"/>
      <c r="L263" s="37"/>
      <c r="M263" s="179" t="s">
        <v>1</v>
      </c>
      <c r="N263" s="180" t="s">
        <v>41</v>
      </c>
      <c r="O263" s="75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3" t="s">
        <v>364</v>
      </c>
      <c r="AT263" s="183" t="s">
        <v>126</v>
      </c>
      <c r="AU263" s="183" t="s">
        <v>85</v>
      </c>
      <c r="AY263" s="17" t="s">
        <v>124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14</v>
      </c>
      <c r="BK263" s="184">
        <f>ROUND(I263*H263,2)</f>
        <v>0</v>
      </c>
      <c r="BL263" s="17" t="s">
        <v>364</v>
      </c>
      <c r="BM263" s="183" t="s">
        <v>403</v>
      </c>
    </row>
    <row r="264" s="13" customFormat="1">
      <c r="A264" s="13"/>
      <c r="B264" s="185"/>
      <c r="C264" s="13"/>
      <c r="D264" s="186" t="s">
        <v>165</v>
      </c>
      <c r="E264" s="187" t="s">
        <v>1</v>
      </c>
      <c r="F264" s="188" t="s">
        <v>273</v>
      </c>
      <c r="G264" s="13"/>
      <c r="H264" s="189">
        <v>29</v>
      </c>
      <c r="I264" s="190"/>
      <c r="J264" s="13"/>
      <c r="K264" s="13"/>
      <c r="L264" s="185"/>
      <c r="M264" s="191"/>
      <c r="N264" s="192"/>
      <c r="O264" s="192"/>
      <c r="P264" s="192"/>
      <c r="Q264" s="192"/>
      <c r="R264" s="192"/>
      <c r="S264" s="192"/>
      <c r="T264" s="19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7" t="s">
        <v>165</v>
      </c>
      <c r="AU264" s="187" t="s">
        <v>85</v>
      </c>
      <c r="AV264" s="13" t="s">
        <v>85</v>
      </c>
      <c r="AW264" s="13" t="s">
        <v>32</v>
      </c>
      <c r="AX264" s="13" t="s">
        <v>14</v>
      </c>
      <c r="AY264" s="187" t="s">
        <v>124</v>
      </c>
    </row>
    <row r="265" s="2" customFormat="1" ht="16.5" customHeight="1">
      <c r="A265" s="36"/>
      <c r="B265" s="170"/>
      <c r="C265" s="202" t="s">
        <v>460</v>
      </c>
      <c r="D265" s="202" t="s">
        <v>279</v>
      </c>
      <c r="E265" s="203" t="s">
        <v>768</v>
      </c>
      <c r="F265" s="204" t="s">
        <v>769</v>
      </c>
      <c r="G265" s="205" t="s">
        <v>407</v>
      </c>
      <c r="H265" s="206">
        <v>1</v>
      </c>
      <c r="I265" s="207"/>
      <c r="J265" s="208">
        <f>ROUND(I265*H265,2)</f>
        <v>0</v>
      </c>
      <c r="K265" s="209"/>
      <c r="L265" s="210"/>
      <c r="M265" s="211" t="s">
        <v>1</v>
      </c>
      <c r="N265" s="212" t="s">
        <v>41</v>
      </c>
      <c r="O265" s="75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3" t="s">
        <v>369</v>
      </c>
      <c r="AT265" s="183" t="s">
        <v>279</v>
      </c>
      <c r="AU265" s="183" t="s">
        <v>85</v>
      </c>
      <c r="AY265" s="17" t="s">
        <v>124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7" t="s">
        <v>14</v>
      </c>
      <c r="BK265" s="184">
        <f>ROUND(I265*H265,2)</f>
        <v>0</v>
      </c>
      <c r="BL265" s="17" t="s">
        <v>364</v>
      </c>
      <c r="BM265" s="183" t="s">
        <v>408</v>
      </c>
    </row>
    <row r="266" s="2" customFormat="1" ht="16.5" customHeight="1">
      <c r="A266" s="36"/>
      <c r="B266" s="170"/>
      <c r="C266" s="202" t="s">
        <v>464</v>
      </c>
      <c r="D266" s="202" t="s">
        <v>279</v>
      </c>
      <c r="E266" s="203" t="s">
        <v>770</v>
      </c>
      <c r="F266" s="204" t="s">
        <v>771</v>
      </c>
      <c r="G266" s="205" t="s">
        <v>407</v>
      </c>
      <c r="H266" s="206">
        <v>3</v>
      </c>
      <c r="I266" s="207"/>
      <c r="J266" s="208">
        <f>ROUND(I266*H266,2)</f>
        <v>0</v>
      </c>
      <c r="K266" s="209"/>
      <c r="L266" s="210"/>
      <c r="M266" s="211" t="s">
        <v>1</v>
      </c>
      <c r="N266" s="212" t="s">
        <v>41</v>
      </c>
      <c r="O266" s="75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3" t="s">
        <v>369</v>
      </c>
      <c r="AT266" s="183" t="s">
        <v>279</v>
      </c>
      <c r="AU266" s="183" t="s">
        <v>85</v>
      </c>
      <c r="AY266" s="17" t="s">
        <v>124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7" t="s">
        <v>14</v>
      </c>
      <c r="BK266" s="184">
        <f>ROUND(I266*H266,2)</f>
        <v>0</v>
      </c>
      <c r="BL266" s="17" t="s">
        <v>364</v>
      </c>
      <c r="BM266" s="183" t="s">
        <v>772</v>
      </c>
    </row>
    <row r="267" s="2" customFormat="1" ht="16.5" customHeight="1">
      <c r="A267" s="36"/>
      <c r="B267" s="170"/>
      <c r="C267" s="202" t="s">
        <v>468</v>
      </c>
      <c r="D267" s="202" t="s">
        <v>279</v>
      </c>
      <c r="E267" s="203" t="s">
        <v>773</v>
      </c>
      <c r="F267" s="204" t="s">
        <v>406</v>
      </c>
      <c r="G267" s="205" t="s">
        <v>407</v>
      </c>
      <c r="H267" s="206">
        <v>3</v>
      </c>
      <c r="I267" s="207"/>
      <c r="J267" s="208">
        <f>ROUND(I267*H267,2)</f>
        <v>0</v>
      </c>
      <c r="K267" s="209"/>
      <c r="L267" s="210"/>
      <c r="M267" s="211" t="s">
        <v>1</v>
      </c>
      <c r="N267" s="212" t="s">
        <v>41</v>
      </c>
      <c r="O267" s="75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3" t="s">
        <v>369</v>
      </c>
      <c r="AT267" s="183" t="s">
        <v>279</v>
      </c>
      <c r="AU267" s="183" t="s">
        <v>85</v>
      </c>
      <c r="AY267" s="17" t="s">
        <v>124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7" t="s">
        <v>14</v>
      </c>
      <c r="BK267" s="184">
        <f>ROUND(I267*H267,2)</f>
        <v>0</v>
      </c>
      <c r="BL267" s="17" t="s">
        <v>364</v>
      </c>
      <c r="BM267" s="183" t="s">
        <v>774</v>
      </c>
    </row>
    <row r="268" s="2" customFormat="1" ht="16.5" customHeight="1">
      <c r="A268" s="36"/>
      <c r="B268" s="170"/>
      <c r="C268" s="202" t="s">
        <v>472</v>
      </c>
      <c r="D268" s="202" t="s">
        <v>279</v>
      </c>
      <c r="E268" s="203" t="s">
        <v>775</v>
      </c>
      <c r="F268" s="204" t="s">
        <v>776</v>
      </c>
      <c r="G268" s="205" t="s">
        <v>407</v>
      </c>
      <c r="H268" s="206">
        <v>5</v>
      </c>
      <c r="I268" s="207"/>
      <c r="J268" s="208">
        <f>ROUND(I268*H268,2)</f>
        <v>0</v>
      </c>
      <c r="K268" s="209"/>
      <c r="L268" s="210"/>
      <c r="M268" s="211" t="s">
        <v>1</v>
      </c>
      <c r="N268" s="212" t="s">
        <v>41</v>
      </c>
      <c r="O268" s="75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3" t="s">
        <v>369</v>
      </c>
      <c r="AT268" s="183" t="s">
        <v>279</v>
      </c>
      <c r="AU268" s="183" t="s">
        <v>85</v>
      </c>
      <c r="AY268" s="17" t="s">
        <v>124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7" t="s">
        <v>14</v>
      </c>
      <c r="BK268" s="184">
        <f>ROUND(I268*H268,2)</f>
        <v>0</v>
      </c>
      <c r="BL268" s="17" t="s">
        <v>364</v>
      </c>
      <c r="BM268" s="183" t="s">
        <v>432</v>
      </c>
    </row>
    <row r="269" s="2" customFormat="1" ht="16.5" customHeight="1">
      <c r="A269" s="36"/>
      <c r="B269" s="170"/>
      <c r="C269" s="202" t="s">
        <v>476</v>
      </c>
      <c r="D269" s="202" t="s">
        <v>279</v>
      </c>
      <c r="E269" s="203" t="s">
        <v>777</v>
      </c>
      <c r="F269" s="204" t="s">
        <v>411</v>
      </c>
      <c r="G269" s="205" t="s">
        <v>407</v>
      </c>
      <c r="H269" s="206">
        <v>9</v>
      </c>
      <c r="I269" s="207"/>
      <c r="J269" s="208">
        <f>ROUND(I269*H269,2)</f>
        <v>0</v>
      </c>
      <c r="K269" s="209"/>
      <c r="L269" s="210"/>
      <c r="M269" s="211" t="s">
        <v>1</v>
      </c>
      <c r="N269" s="212" t="s">
        <v>41</v>
      </c>
      <c r="O269" s="75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3" t="s">
        <v>369</v>
      </c>
      <c r="AT269" s="183" t="s">
        <v>279</v>
      </c>
      <c r="AU269" s="183" t="s">
        <v>85</v>
      </c>
      <c r="AY269" s="17" t="s">
        <v>124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7" t="s">
        <v>14</v>
      </c>
      <c r="BK269" s="184">
        <f>ROUND(I269*H269,2)</f>
        <v>0</v>
      </c>
      <c r="BL269" s="17" t="s">
        <v>364</v>
      </c>
      <c r="BM269" s="183" t="s">
        <v>436</v>
      </c>
    </row>
    <row r="270" s="2" customFormat="1" ht="21.75" customHeight="1">
      <c r="A270" s="36"/>
      <c r="B270" s="170"/>
      <c r="C270" s="202" t="s">
        <v>480</v>
      </c>
      <c r="D270" s="202" t="s">
        <v>279</v>
      </c>
      <c r="E270" s="203" t="s">
        <v>778</v>
      </c>
      <c r="F270" s="204" t="s">
        <v>779</v>
      </c>
      <c r="G270" s="205" t="s">
        <v>407</v>
      </c>
      <c r="H270" s="206">
        <v>1</v>
      </c>
      <c r="I270" s="207"/>
      <c r="J270" s="208">
        <f>ROUND(I270*H270,2)</f>
        <v>0</v>
      </c>
      <c r="K270" s="209"/>
      <c r="L270" s="210"/>
      <c r="M270" s="211" t="s">
        <v>1</v>
      </c>
      <c r="N270" s="212" t="s">
        <v>41</v>
      </c>
      <c r="O270" s="75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3" t="s">
        <v>369</v>
      </c>
      <c r="AT270" s="183" t="s">
        <v>279</v>
      </c>
      <c r="AU270" s="183" t="s">
        <v>85</v>
      </c>
      <c r="AY270" s="17" t="s">
        <v>124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7" t="s">
        <v>14</v>
      </c>
      <c r="BK270" s="184">
        <f>ROUND(I270*H270,2)</f>
        <v>0</v>
      </c>
      <c r="BL270" s="17" t="s">
        <v>364</v>
      </c>
      <c r="BM270" s="183" t="s">
        <v>416</v>
      </c>
    </row>
    <row r="271" s="2" customFormat="1" ht="16.5" customHeight="1">
      <c r="A271" s="36"/>
      <c r="B271" s="170"/>
      <c r="C271" s="202" t="s">
        <v>484</v>
      </c>
      <c r="D271" s="202" t="s">
        <v>279</v>
      </c>
      <c r="E271" s="203" t="s">
        <v>780</v>
      </c>
      <c r="F271" s="204" t="s">
        <v>781</v>
      </c>
      <c r="G271" s="205" t="s">
        <v>407</v>
      </c>
      <c r="H271" s="206">
        <v>2</v>
      </c>
      <c r="I271" s="207"/>
      <c r="J271" s="208">
        <f>ROUND(I271*H271,2)</f>
        <v>0</v>
      </c>
      <c r="K271" s="209"/>
      <c r="L271" s="210"/>
      <c r="M271" s="211" t="s">
        <v>1</v>
      </c>
      <c r="N271" s="212" t="s">
        <v>41</v>
      </c>
      <c r="O271" s="75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3" t="s">
        <v>369</v>
      </c>
      <c r="AT271" s="183" t="s">
        <v>279</v>
      </c>
      <c r="AU271" s="183" t="s">
        <v>85</v>
      </c>
      <c r="AY271" s="17" t="s">
        <v>124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7" t="s">
        <v>14</v>
      </c>
      <c r="BK271" s="184">
        <f>ROUND(I271*H271,2)</f>
        <v>0</v>
      </c>
      <c r="BL271" s="17" t="s">
        <v>364</v>
      </c>
      <c r="BM271" s="183" t="s">
        <v>440</v>
      </c>
    </row>
    <row r="272" s="2" customFormat="1" ht="16.5" customHeight="1">
      <c r="A272" s="36"/>
      <c r="B272" s="170"/>
      <c r="C272" s="202" t="s">
        <v>488</v>
      </c>
      <c r="D272" s="202" t="s">
        <v>279</v>
      </c>
      <c r="E272" s="203" t="s">
        <v>782</v>
      </c>
      <c r="F272" s="204" t="s">
        <v>783</v>
      </c>
      <c r="G272" s="205" t="s">
        <v>407</v>
      </c>
      <c r="H272" s="206">
        <v>1</v>
      </c>
      <c r="I272" s="207"/>
      <c r="J272" s="208">
        <f>ROUND(I272*H272,2)</f>
        <v>0</v>
      </c>
      <c r="K272" s="209"/>
      <c r="L272" s="210"/>
      <c r="M272" s="211" t="s">
        <v>1</v>
      </c>
      <c r="N272" s="212" t="s">
        <v>41</v>
      </c>
      <c r="O272" s="75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3" t="s">
        <v>369</v>
      </c>
      <c r="AT272" s="183" t="s">
        <v>279</v>
      </c>
      <c r="AU272" s="183" t="s">
        <v>85</v>
      </c>
      <c r="AY272" s="17" t="s">
        <v>124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7" t="s">
        <v>14</v>
      </c>
      <c r="BK272" s="184">
        <f>ROUND(I272*H272,2)</f>
        <v>0</v>
      </c>
      <c r="BL272" s="17" t="s">
        <v>364</v>
      </c>
      <c r="BM272" s="183" t="s">
        <v>444</v>
      </c>
    </row>
    <row r="273" s="2" customFormat="1" ht="16.5" customHeight="1">
      <c r="A273" s="36"/>
      <c r="B273" s="170"/>
      <c r="C273" s="202" t="s">
        <v>492</v>
      </c>
      <c r="D273" s="202" t="s">
        <v>279</v>
      </c>
      <c r="E273" s="203" t="s">
        <v>784</v>
      </c>
      <c r="F273" s="204" t="s">
        <v>419</v>
      </c>
      <c r="G273" s="205" t="s">
        <v>407</v>
      </c>
      <c r="H273" s="206">
        <v>3</v>
      </c>
      <c r="I273" s="207"/>
      <c r="J273" s="208">
        <f>ROUND(I273*H273,2)</f>
        <v>0</v>
      </c>
      <c r="K273" s="209"/>
      <c r="L273" s="210"/>
      <c r="M273" s="211" t="s">
        <v>1</v>
      </c>
      <c r="N273" s="212" t="s">
        <v>41</v>
      </c>
      <c r="O273" s="75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3" t="s">
        <v>369</v>
      </c>
      <c r="AT273" s="183" t="s">
        <v>279</v>
      </c>
      <c r="AU273" s="183" t="s">
        <v>85</v>
      </c>
      <c r="AY273" s="17" t="s">
        <v>124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7" t="s">
        <v>14</v>
      </c>
      <c r="BK273" s="184">
        <f>ROUND(I273*H273,2)</f>
        <v>0</v>
      </c>
      <c r="BL273" s="17" t="s">
        <v>364</v>
      </c>
      <c r="BM273" s="183" t="s">
        <v>420</v>
      </c>
    </row>
    <row r="274" s="2" customFormat="1" ht="24.15" customHeight="1">
      <c r="A274" s="36"/>
      <c r="B274" s="170"/>
      <c r="C274" s="202" t="s">
        <v>496</v>
      </c>
      <c r="D274" s="202" t="s">
        <v>279</v>
      </c>
      <c r="E274" s="203" t="s">
        <v>785</v>
      </c>
      <c r="F274" s="204" t="s">
        <v>786</v>
      </c>
      <c r="G274" s="205" t="s">
        <v>407</v>
      </c>
      <c r="H274" s="206">
        <v>1</v>
      </c>
      <c r="I274" s="207"/>
      <c r="J274" s="208">
        <f>ROUND(I274*H274,2)</f>
        <v>0</v>
      </c>
      <c r="K274" s="209"/>
      <c r="L274" s="210"/>
      <c r="M274" s="211" t="s">
        <v>1</v>
      </c>
      <c r="N274" s="212" t="s">
        <v>41</v>
      </c>
      <c r="O274" s="75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3" t="s">
        <v>369</v>
      </c>
      <c r="AT274" s="183" t="s">
        <v>279</v>
      </c>
      <c r="AU274" s="183" t="s">
        <v>85</v>
      </c>
      <c r="AY274" s="17" t="s">
        <v>124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7" t="s">
        <v>14</v>
      </c>
      <c r="BK274" s="184">
        <f>ROUND(I274*H274,2)</f>
        <v>0</v>
      </c>
      <c r="BL274" s="17" t="s">
        <v>364</v>
      </c>
      <c r="BM274" s="183" t="s">
        <v>448</v>
      </c>
    </row>
    <row r="275" s="2" customFormat="1" ht="21.75" customHeight="1">
      <c r="A275" s="36"/>
      <c r="B275" s="170"/>
      <c r="C275" s="171" t="s">
        <v>500</v>
      </c>
      <c r="D275" s="171" t="s">
        <v>126</v>
      </c>
      <c r="E275" s="172" t="s">
        <v>493</v>
      </c>
      <c r="F275" s="173" t="s">
        <v>494</v>
      </c>
      <c r="G275" s="174" t="s">
        <v>341</v>
      </c>
      <c r="H275" s="175">
        <v>1</v>
      </c>
      <c r="I275" s="176"/>
      <c r="J275" s="177">
        <f>ROUND(I275*H275,2)</f>
        <v>0</v>
      </c>
      <c r="K275" s="178"/>
      <c r="L275" s="37"/>
      <c r="M275" s="179" t="s">
        <v>1</v>
      </c>
      <c r="N275" s="180" t="s">
        <v>41</v>
      </c>
      <c r="O275" s="75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3" t="s">
        <v>364</v>
      </c>
      <c r="AT275" s="183" t="s">
        <v>126</v>
      </c>
      <c r="AU275" s="183" t="s">
        <v>85</v>
      </c>
      <c r="AY275" s="17" t="s">
        <v>124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7" t="s">
        <v>14</v>
      </c>
      <c r="BK275" s="184">
        <f>ROUND(I275*H275,2)</f>
        <v>0</v>
      </c>
      <c r="BL275" s="17" t="s">
        <v>364</v>
      </c>
      <c r="BM275" s="183" t="s">
        <v>495</v>
      </c>
    </row>
    <row r="276" s="2" customFormat="1" ht="16.5" customHeight="1">
      <c r="A276" s="36"/>
      <c r="B276" s="170"/>
      <c r="C276" s="202" t="s">
        <v>504</v>
      </c>
      <c r="D276" s="202" t="s">
        <v>279</v>
      </c>
      <c r="E276" s="203" t="s">
        <v>787</v>
      </c>
      <c r="F276" s="204" t="s">
        <v>498</v>
      </c>
      <c r="G276" s="205" t="s">
        <v>407</v>
      </c>
      <c r="H276" s="206">
        <v>1</v>
      </c>
      <c r="I276" s="207"/>
      <c r="J276" s="208">
        <f>ROUND(I276*H276,2)</f>
        <v>0</v>
      </c>
      <c r="K276" s="209"/>
      <c r="L276" s="210"/>
      <c r="M276" s="211" t="s">
        <v>1</v>
      </c>
      <c r="N276" s="212" t="s">
        <v>41</v>
      </c>
      <c r="O276" s="75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3" t="s">
        <v>369</v>
      </c>
      <c r="AT276" s="183" t="s">
        <v>279</v>
      </c>
      <c r="AU276" s="183" t="s">
        <v>85</v>
      </c>
      <c r="AY276" s="17" t="s">
        <v>124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7" t="s">
        <v>14</v>
      </c>
      <c r="BK276" s="184">
        <f>ROUND(I276*H276,2)</f>
        <v>0</v>
      </c>
      <c r="BL276" s="17" t="s">
        <v>364</v>
      </c>
      <c r="BM276" s="183" t="s">
        <v>499</v>
      </c>
    </row>
    <row r="277" s="2" customFormat="1" ht="16.5" customHeight="1">
      <c r="A277" s="36"/>
      <c r="B277" s="170"/>
      <c r="C277" s="171" t="s">
        <v>508</v>
      </c>
      <c r="D277" s="171" t="s">
        <v>126</v>
      </c>
      <c r="E277" s="172" t="s">
        <v>501</v>
      </c>
      <c r="F277" s="173" t="s">
        <v>502</v>
      </c>
      <c r="G277" s="174" t="s">
        <v>341</v>
      </c>
      <c r="H277" s="175">
        <v>1</v>
      </c>
      <c r="I277" s="176"/>
      <c r="J277" s="177">
        <f>ROUND(I277*H277,2)</f>
        <v>0</v>
      </c>
      <c r="K277" s="178"/>
      <c r="L277" s="37"/>
      <c r="M277" s="179" t="s">
        <v>1</v>
      </c>
      <c r="N277" s="180" t="s">
        <v>41</v>
      </c>
      <c r="O277" s="75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3" t="s">
        <v>364</v>
      </c>
      <c r="AT277" s="183" t="s">
        <v>126</v>
      </c>
      <c r="AU277" s="183" t="s">
        <v>85</v>
      </c>
      <c r="AY277" s="17" t="s">
        <v>124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7" t="s">
        <v>14</v>
      </c>
      <c r="BK277" s="184">
        <f>ROUND(I277*H277,2)</f>
        <v>0</v>
      </c>
      <c r="BL277" s="17" t="s">
        <v>364</v>
      </c>
      <c r="BM277" s="183" t="s">
        <v>503</v>
      </c>
    </row>
    <row r="278" s="2" customFormat="1" ht="16.5" customHeight="1">
      <c r="A278" s="36"/>
      <c r="B278" s="170"/>
      <c r="C278" s="202" t="s">
        <v>512</v>
      </c>
      <c r="D278" s="202" t="s">
        <v>279</v>
      </c>
      <c r="E278" s="203" t="s">
        <v>788</v>
      </c>
      <c r="F278" s="204" t="s">
        <v>506</v>
      </c>
      <c r="G278" s="205" t="s">
        <v>407</v>
      </c>
      <c r="H278" s="206">
        <v>1</v>
      </c>
      <c r="I278" s="207"/>
      <c r="J278" s="208">
        <f>ROUND(I278*H278,2)</f>
        <v>0</v>
      </c>
      <c r="K278" s="209"/>
      <c r="L278" s="210"/>
      <c r="M278" s="211" t="s">
        <v>1</v>
      </c>
      <c r="N278" s="212" t="s">
        <v>41</v>
      </c>
      <c r="O278" s="75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3" t="s">
        <v>369</v>
      </c>
      <c r="AT278" s="183" t="s">
        <v>279</v>
      </c>
      <c r="AU278" s="183" t="s">
        <v>85</v>
      </c>
      <c r="AY278" s="17" t="s">
        <v>124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7" t="s">
        <v>14</v>
      </c>
      <c r="BK278" s="184">
        <f>ROUND(I278*H278,2)</f>
        <v>0</v>
      </c>
      <c r="BL278" s="17" t="s">
        <v>364</v>
      </c>
      <c r="BM278" s="183" t="s">
        <v>507</v>
      </c>
    </row>
    <row r="279" s="2" customFormat="1" ht="16.5" customHeight="1">
      <c r="A279" s="36"/>
      <c r="B279" s="170"/>
      <c r="C279" s="171" t="s">
        <v>516</v>
      </c>
      <c r="D279" s="171" t="s">
        <v>126</v>
      </c>
      <c r="E279" s="172" t="s">
        <v>509</v>
      </c>
      <c r="F279" s="173" t="s">
        <v>510</v>
      </c>
      <c r="G279" s="174" t="s">
        <v>341</v>
      </c>
      <c r="H279" s="175">
        <v>2</v>
      </c>
      <c r="I279" s="176"/>
      <c r="J279" s="177">
        <f>ROUND(I279*H279,2)</f>
        <v>0</v>
      </c>
      <c r="K279" s="178"/>
      <c r="L279" s="37"/>
      <c r="M279" s="179" t="s">
        <v>1</v>
      </c>
      <c r="N279" s="180" t="s">
        <v>41</v>
      </c>
      <c r="O279" s="75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3" t="s">
        <v>364</v>
      </c>
      <c r="AT279" s="183" t="s">
        <v>126</v>
      </c>
      <c r="AU279" s="183" t="s">
        <v>85</v>
      </c>
      <c r="AY279" s="17" t="s">
        <v>124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7" t="s">
        <v>14</v>
      </c>
      <c r="BK279" s="184">
        <f>ROUND(I279*H279,2)</f>
        <v>0</v>
      </c>
      <c r="BL279" s="17" t="s">
        <v>364</v>
      </c>
      <c r="BM279" s="183" t="s">
        <v>511</v>
      </c>
    </row>
    <row r="280" s="2" customFormat="1" ht="16.5" customHeight="1">
      <c r="A280" s="36"/>
      <c r="B280" s="170"/>
      <c r="C280" s="202" t="s">
        <v>520</v>
      </c>
      <c r="D280" s="202" t="s">
        <v>279</v>
      </c>
      <c r="E280" s="203" t="s">
        <v>789</v>
      </c>
      <c r="F280" s="204" t="s">
        <v>514</v>
      </c>
      <c r="G280" s="205" t="s">
        <v>407</v>
      </c>
      <c r="H280" s="206">
        <v>2</v>
      </c>
      <c r="I280" s="207"/>
      <c r="J280" s="208">
        <f>ROUND(I280*H280,2)</f>
        <v>0</v>
      </c>
      <c r="K280" s="209"/>
      <c r="L280" s="210"/>
      <c r="M280" s="211" t="s">
        <v>1</v>
      </c>
      <c r="N280" s="212" t="s">
        <v>41</v>
      </c>
      <c r="O280" s="75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3" t="s">
        <v>369</v>
      </c>
      <c r="AT280" s="183" t="s">
        <v>279</v>
      </c>
      <c r="AU280" s="183" t="s">
        <v>85</v>
      </c>
      <c r="AY280" s="17" t="s">
        <v>124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7" t="s">
        <v>14</v>
      </c>
      <c r="BK280" s="184">
        <f>ROUND(I280*H280,2)</f>
        <v>0</v>
      </c>
      <c r="BL280" s="17" t="s">
        <v>364</v>
      </c>
      <c r="BM280" s="183" t="s">
        <v>515</v>
      </c>
    </row>
    <row r="281" s="2" customFormat="1" ht="33" customHeight="1">
      <c r="A281" s="36"/>
      <c r="B281" s="170"/>
      <c r="C281" s="171" t="s">
        <v>524</v>
      </c>
      <c r="D281" s="171" t="s">
        <v>126</v>
      </c>
      <c r="E281" s="172" t="s">
        <v>790</v>
      </c>
      <c r="F281" s="173" t="s">
        <v>791</v>
      </c>
      <c r="G281" s="174" t="s">
        <v>407</v>
      </c>
      <c r="H281" s="175">
        <v>2</v>
      </c>
      <c r="I281" s="176"/>
      <c r="J281" s="177">
        <f>ROUND(I281*H281,2)</f>
        <v>0</v>
      </c>
      <c r="K281" s="178"/>
      <c r="L281" s="37"/>
      <c r="M281" s="179" t="s">
        <v>1</v>
      </c>
      <c r="N281" s="180" t="s">
        <v>41</v>
      </c>
      <c r="O281" s="75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3" t="s">
        <v>364</v>
      </c>
      <c r="AT281" s="183" t="s">
        <v>126</v>
      </c>
      <c r="AU281" s="183" t="s">
        <v>85</v>
      </c>
      <c r="AY281" s="17" t="s">
        <v>124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14</v>
      </c>
      <c r="BK281" s="184">
        <f>ROUND(I281*H281,2)</f>
        <v>0</v>
      </c>
      <c r="BL281" s="17" t="s">
        <v>364</v>
      </c>
      <c r="BM281" s="183" t="s">
        <v>527</v>
      </c>
    </row>
    <row r="282" s="2" customFormat="1" ht="33" customHeight="1">
      <c r="A282" s="36"/>
      <c r="B282" s="170"/>
      <c r="C282" s="171" t="s">
        <v>528</v>
      </c>
      <c r="D282" s="171" t="s">
        <v>126</v>
      </c>
      <c r="E282" s="172" t="s">
        <v>792</v>
      </c>
      <c r="F282" s="173" t="s">
        <v>793</v>
      </c>
      <c r="G282" s="174" t="s">
        <v>407</v>
      </c>
      <c r="H282" s="175">
        <v>5</v>
      </c>
      <c r="I282" s="176"/>
      <c r="J282" s="177">
        <f>ROUND(I282*H282,2)</f>
        <v>0</v>
      </c>
      <c r="K282" s="178"/>
      <c r="L282" s="37"/>
      <c r="M282" s="179" t="s">
        <v>1</v>
      </c>
      <c r="N282" s="180" t="s">
        <v>41</v>
      </c>
      <c r="O282" s="75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3" t="s">
        <v>364</v>
      </c>
      <c r="AT282" s="183" t="s">
        <v>126</v>
      </c>
      <c r="AU282" s="183" t="s">
        <v>85</v>
      </c>
      <c r="AY282" s="17" t="s">
        <v>124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7" t="s">
        <v>14</v>
      </c>
      <c r="BK282" s="184">
        <f>ROUND(I282*H282,2)</f>
        <v>0</v>
      </c>
      <c r="BL282" s="17" t="s">
        <v>364</v>
      </c>
      <c r="BM282" s="183" t="s">
        <v>531</v>
      </c>
    </row>
    <row r="283" s="2" customFormat="1" ht="16.5" customHeight="1">
      <c r="A283" s="36"/>
      <c r="B283" s="170"/>
      <c r="C283" s="171" t="s">
        <v>532</v>
      </c>
      <c r="D283" s="171" t="s">
        <v>126</v>
      </c>
      <c r="E283" s="172" t="s">
        <v>794</v>
      </c>
      <c r="F283" s="173" t="s">
        <v>795</v>
      </c>
      <c r="G283" s="174" t="s">
        <v>407</v>
      </c>
      <c r="H283" s="175">
        <v>2</v>
      </c>
      <c r="I283" s="176"/>
      <c r="J283" s="177">
        <f>ROUND(I283*H283,2)</f>
        <v>0</v>
      </c>
      <c r="K283" s="178"/>
      <c r="L283" s="37"/>
      <c r="M283" s="179" t="s">
        <v>1</v>
      </c>
      <c r="N283" s="180" t="s">
        <v>41</v>
      </c>
      <c r="O283" s="75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3" t="s">
        <v>364</v>
      </c>
      <c r="AT283" s="183" t="s">
        <v>126</v>
      </c>
      <c r="AU283" s="183" t="s">
        <v>85</v>
      </c>
      <c r="AY283" s="17" t="s">
        <v>124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7" t="s">
        <v>14</v>
      </c>
      <c r="BK283" s="184">
        <f>ROUND(I283*H283,2)</f>
        <v>0</v>
      </c>
      <c r="BL283" s="17" t="s">
        <v>364</v>
      </c>
      <c r="BM283" s="183" t="s">
        <v>796</v>
      </c>
    </row>
    <row r="284" s="2" customFormat="1" ht="16.5" customHeight="1">
      <c r="A284" s="36"/>
      <c r="B284" s="170"/>
      <c r="C284" s="171" t="s">
        <v>536</v>
      </c>
      <c r="D284" s="171" t="s">
        <v>126</v>
      </c>
      <c r="E284" s="172" t="s">
        <v>797</v>
      </c>
      <c r="F284" s="173" t="s">
        <v>798</v>
      </c>
      <c r="G284" s="174" t="s">
        <v>407</v>
      </c>
      <c r="H284" s="175">
        <v>9</v>
      </c>
      <c r="I284" s="176"/>
      <c r="J284" s="177">
        <f>ROUND(I284*H284,2)</f>
        <v>0</v>
      </c>
      <c r="K284" s="178"/>
      <c r="L284" s="37"/>
      <c r="M284" s="179" t="s">
        <v>1</v>
      </c>
      <c r="N284" s="180" t="s">
        <v>41</v>
      </c>
      <c r="O284" s="75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3" t="s">
        <v>364</v>
      </c>
      <c r="AT284" s="183" t="s">
        <v>126</v>
      </c>
      <c r="AU284" s="183" t="s">
        <v>85</v>
      </c>
      <c r="AY284" s="17" t="s">
        <v>124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7" t="s">
        <v>14</v>
      </c>
      <c r="BK284" s="184">
        <f>ROUND(I284*H284,2)</f>
        <v>0</v>
      </c>
      <c r="BL284" s="17" t="s">
        <v>364</v>
      </c>
      <c r="BM284" s="183" t="s">
        <v>799</v>
      </c>
    </row>
    <row r="285" s="2" customFormat="1" ht="16.5" customHeight="1">
      <c r="A285" s="36"/>
      <c r="B285" s="170"/>
      <c r="C285" s="171" t="s">
        <v>540</v>
      </c>
      <c r="D285" s="171" t="s">
        <v>126</v>
      </c>
      <c r="E285" s="172" t="s">
        <v>800</v>
      </c>
      <c r="F285" s="173" t="s">
        <v>559</v>
      </c>
      <c r="G285" s="174" t="s">
        <v>139</v>
      </c>
      <c r="H285" s="175">
        <v>54</v>
      </c>
      <c r="I285" s="176"/>
      <c r="J285" s="177">
        <f>ROUND(I285*H285,2)</f>
        <v>0</v>
      </c>
      <c r="K285" s="178"/>
      <c r="L285" s="37"/>
      <c r="M285" s="179" t="s">
        <v>1</v>
      </c>
      <c r="N285" s="180" t="s">
        <v>41</v>
      </c>
      <c r="O285" s="75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3" t="s">
        <v>364</v>
      </c>
      <c r="AT285" s="183" t="s">
        <v>126</v>
      </c>
      <c r="AU285" s="183" t="s">
        <v>85</v>
      </c>
      <c r="AY285" s="17" t="s">
        <v>124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7" t="s">
        <v>14</v>
      </c>
      <c r="BK285" s="184">
        <f>ROUND(I285*H285,2)</f>
        <v>0</v>
      </c>
      <c r="BL285" s="17" t="s">
        <v>364</v>
      </c>
      <c r="BM285" s="183" t="s">
        <v>564</v>
      </c>
    </row>
    <row r="286" s="13" customFormat="1">
      <c r="A286" s="13"/>
      <c r="B286" s="185"/>
      <c r="C286" s="13"/>
      <c r="D286" s="186" t="s">
        <v>165</v>
      </c>
      <c r="E286" s="187" t="s">
        <v>1</v>
      </c>
      <c r="F286" s="188" t="s">
        <v>753</v>
      </c>
      <c r="G286" s="13"/>
      <c r="H286" s="189">
        <v>54</v>
      </c>
      <c r="I286" s="190"/>
      <c r="J286" s="13"/>
      <c r="K286" s="13"/>
      <c r="L286" s="185"/>
      <c r="M286" s="191"/>
      <c r="N286" s="192"/>
      <c r="O286" s="192"/>
      <c r="P286" s="192"/>
      <c r="Q286" s="192"/>
      <c r="R286" s="192"/>
      <c r="S286" s="192"/>
      <c r="T286" s="19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7" t="s">
        <v>165</v>
      </c>
      <c r="AU286" s="187" t="s">
        <v>85</v>
      </c>
      <c r="AV286" s="13" t="s">
        <v>85</v>
      </c>
      <c r="AW286" s="13" t="s">
        <v>32</v>
      </c>
      <c r="AX286" s="13" t="s">
        <v>14</v>
      </c>
      <c r="AY286" s="187" t="s">
        <v>124</v>
      </c>
    </row>
    <row r="287" s="2" customFormat="1" ht="21.75" customHeight="1">
      <c r="A287" s="36"/>
      <c r="B287" s="170"/>
      <c r="C287" s="171" t="s">
        <v>544</v>
      </c>
      <c r="D287" s="171" t="s">
        <v>126</v>
      </c>
      <c r="E287" s="172" t="s">
        <v>801</v>
      </c>
      <c r="F287" s="173" t="s">
        <v>802</v>
      </c>
      <c r="G287" s="174" t="s">
        <v>407</v>
      </c>
      <c r="H287" s="175">
        <v>10</v>
      </c>
      <c r="I287" s="176"/>
      <c r="J287" s="177">
        <f>ROUND(I287*H287,2)</f>
        <v>0</v>
      </c>
      <c r="K287" s="178"/>
      <c r="L287" s="37"/>
      <c r="M287" s="179" t="s">
        <v>1</v>
      </c>
      <c r="N287" s="180" t="s">
        <v>41</v>
      </c>
      <c r="O287" s="75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3" t="s">
        <v>364</v>
      </c>
      <c r="AT287" s="183" t="s">
        <v>126</v>
      </c>
      <c r="AU287" s="183" t="s">
        <v>85</v>
      </c>
      <c r="AY287" s="17" t="s">
        <v>124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7" t="s">
        <v>14</v>
      </c>
      <c r="BK287" s="184">
        <f>ROUND(I287*H287,2)</f>
        <v>0</v>
      </c>
      <c r="BL287" s="17" t="s">
        <v>364</v>
      </c>
      <c r="BM287" s="183" t="s">
        <v>572</v>
      </c>
    </row>
    <row r="288" s="13" customFormat="1">
      <c r="A288" s="13"/>
      <c r="B288" s="185"/>
      <c r="C288" s="13"/>
      <c r="D288" s="186" t="s">
        <v>165</v>
      </c>
      <c r="E288" s="187" t="s">
        <v>1</v>
      </c>
      <c r="F288" s="188" t="s">
        <v>171</v>
      </c>
      <c r="G288" s="13"/>
      <c r="H288" s="189">
        <v>10</v>
      </c>
      <c r="I288" s="190"/>
      <c r="J288" s="13"/>
      <c r="K288" s="13"/>
      <c r="L288" s="185"/>
      <c r="M288" s="191"/>
      <c r="N288" s="192"/>
      <c r="O288" s="192"/>
      <c r="P288" s="192"/>
      <c r="Q288" s="192"/>
      <c r="R288" s="192"/>
      <c r="S288" s="192"/>
      <c r="T288" s="19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7" t="s">
        <v>165</v>
      </c>
      <c r="AU288" s="187" t="s">
        <v>85</v>
      </c>
      <c r="AV288" s="13" t="s">
        <v>85</v>
      </c>
      <c r="AW288" s="13" t="s">
        <v>32</v>
      </c>
      <c r="AX288" s="13" t="s">
        <v>14</v>
      </c>
      <c r="AY288" s="187" t="s">
        <v>124</v>
      </c>
    </row>
    <row r="289" s="2" customFormat="1" ht="24.15" customHeight="1">
      <c r="A289" s="36"/>
      <c r="B289" s="170"/>
      <c r="C289" s="171" t="s">
        <v>548</v>
      </c>
      <c r="D289" s="171" t="s">
        <v>126</v>
      </c>
      <c r="E289" s="172" t="s">
        <v>579</v>
      </c>
      <c r="F289" s="173" t="s">
        <v>580</v>
      </c>
      <c r="G289" s="174" t="s">
        <v>139</v>
      </c>
      <c r="H289" s="175">
        <v>180</v>
      </c>
      <c r="I289" s="176"/>
      <c r="J289" s="177">
        <f>ROUND(I289*H289,2)</f>
        <v>0</v>
      </c>
      <c r="K289" s="178"/>
      <c r="L289" s="37"/>
      <c r="M289" s="179" t="s">
        <v>1</v>
      </c>
      <c r="N289" s="180" t="s">
        <v>41</v>
      </c>
      <c r="O289" s="75"/>
      <c r="P289" s="181">
        <f>O289*H289</f>
        <v>0</v>
      </c>
      <c r="Q289" s="181">
        <v>1.0000000000000001E-05</v>
      </c>
      <c r="R289" s="181">
        <f>Q289*H289</f>
        <v>0.0018000000000000002</v>
      </c>
      <c r="S289" s="181">
        <v>0</v>
      </c>
      <c r="T289" s="18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3" t="s">
        <v>364</v>
      </c>
      <c r="AT289" s="183" t="s">
        <v>126</v>
      </c>
      <c r="AU289" s="183" t="s">
        <v>85</v>
      </c>
      <c r="AY289" s="17" t="s">
        <v>124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7" t="s">
        <v>14</v>
      </c>
      <c r="BK289" s="184">
        <f>ROUND(I289*H289,2)</f>
        <v>0</v>
      </c>
      <c r="BL289" s="17" t="s">
        <v>364</v>
      </c>
      <c r="BM289" s="183" t="s">
        <v>581</v>
      </c>
    </row>
    <row r="290" s="2" customFormat="1" ht="24.15" customHeight="1">
      <c r="A290" s="36"/>
      <c r="B290" s="170"/>
      <c r="C290" s="171" t="s">
        <v>552</v>
      </c>
      <c r="D290" s="171" t="s">
        <v>126</v>
      </c>
      <c r="E290" s="172" t="s">
        <v>583</v>
      </c>
      <c r="F290" s="173" t="s">
        <v>584</v>
      </c>
      <c r="G290" s="174" t="s">
        <v>341</v>
      </c>
      <c r="H290" s="175">
        <v>44.5</v>
      </c>
      <c r="I290" s="176"/>
      <c r="J290" s="177">
        <f>ROUND(I290*H290,2)</f>
        <v>0</v>
      </c>
      <c r="K290" s="178"/>
      <c r="L290" s="37"/>
      <c r="M290" s="179" t="s">
        <v>1</v>
      </c>
      <c r="N290" s="180" t="s">
        <v>41</v>
      </c>
      <c r="O290" s="75"/>
      <c r="P290" s="181">
        <f>O290*H290</f>
        <v>0</v>
      </c>
      <c r="Q290" s="181">
        <v>0.00038000000000000002</v>
      </c>
      <c r="R290" s="181">
        <f>Q290*H290</f>
        <v>0.016910000000000001</v>
      </c>
      <c r="S290" s="181">
        <v>0</v>
      </c>
      <c r="T290" s="18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3" t="s">
        <v>364</v>
      </c>
      <c r="AT290" s="183" t="s">
        <v>126</v>
      </c>
      <c r="AU290" s="183" t="s">
        <v>85</v>
      </c>
      <c r="AY290" s="17" t="s">
        <v>124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7" t="s">
        <v>14</v>
      </c>
      <c r="BK290" s="184">
        <f>ROUND(I290*H290,2)</f>
        <v>0</v>
      </c>
      <c r="BL290" s="17" t="s">
        <v>364</v>
      </c>
      <c r="BM290" s="183" t="s">
        <v>585</v>
      </c>
    </row>
    <row r="291" s="13" customFormat="1">
      <c r="A291" s="13"/>
      <c r="B291" s="185"/>
      <c r="C291" s="13"/>
      <c r="D291" s="186" t="s">
        <v>165</v>
      </c>
      <c r="E291" s="187" t="s">
        <v>1</v>
      </c>
      <c r="F291" s="188" t="s">
        <v>803</v>
      </c>
      <c r="G291" s="13"/>
      <c r="H291" s="189">
        <v>44.5</v>
      </c>
      <c r="I291" s="190"/>
      <c r="J291" s="13"/>
      <c r="K291" s="13"/>
      <c r="L291" s="185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7" t="s">
        <v>165</v>
      </c>
      <c r="AU291" s="187" t="s">
        <v>85</v>
      </c>
      <c r="AV291" s="13" t="s">
        <v>85</v>
      </c>
      <c r="AW291" s="13" t="s">
        <v>32</v>
      </c>
      <c r="AX291" s="13" t="s">
        <v>14</v>
      </c>
      <c r="AY291" s="187" t="s">
        <v>124</v>
      </c>
    </row>
    <row r="292" s="2" customFormat="1" ht="24.15" customHeight="1">
      <c r="A292" s="36"/>
      <c r="B292" s="170"/>
      <c r="C292" s="171" t="s">
        <v>557</v>
      </c>
      <c r="D292" s="171" t="s">
        <v>126</v>
      </c>
      <c r="E292" s="172" t="s">
        <v>592</v>
      </c>
      <c r="F292" s="173" t="s">
        <v>593</v>
      </c>
      <c r="G292" s="174" t="s">
        <v>139</v>
      </c>
      <c r="H292" s="175">
        <v>187</v>
      </c>
      <c r="I292" s="176"/>
      <c r="J292" s="177">
        <f>ROUND(I292*H292,2)</f>
        <v>0</v>
      </c>
      <c r="K292" s="178"/>
      <c r="L292" s="37"/>
      <c r="M292" s="179" t="s">
        <v>1</v>
      </c>
      <c r="N292" s="180" t="s">
        <v>41</v>
      </c>
      <c r="O292" s="75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3" t="s">
        <v>364</v>
      </c>
      <c r="AT292" s="183" t="s">
        <v>126</v>
      </c>
      <c r="AU292" s="183" t="s">
        <v>85</v>
      </c>
      <c r="AY292" s="17" t="s">
        <v>124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7" t="s">
        <v>14</v>
      </c>
      <c r="BK292" s="184">
        <f>ROUND(I292*H292,2)</f>
        <v>0</v>
      </c>
      <c r="BL292" s="17" t="s">
        <v>364</v>
      </c>
      <c r="BM292" s="183" t="s">
        <v>594</v>
      </c>
    </row>
    <row r="293" s="2" customFormat="1" ht="21.75" customHeight="1">
      <c r="A293" s="36"/>
      <c r="B293" s="170"/>
      <c r="C293" s="171" t="s">
        <v>561</v>
      </c>
      <c r="D293" s="171" t="s">
        <v>126</v>
      </c>
      <c r="E293" s="172" t="s">
        <v>804</v>
      </c>
      <c r="F293" s="173" t="s">
        <v>805</v>
      </c>
      <c r="G293" s="174" t="s">
        <v>598</v>
      </c>
      <c r="H293" s="175">
        <v>2</v>
      </c>
      <c r="I293" s="176"/>
      <c r="J293" s="177">
        <f>ROUND(I293*H293,2)</f>
        <v>0</v>
      </c>
      <c r="K293" s="178"/>
      <c r="L293" s="37"/>
      <c r="M293" s="179" t="s">
        <v>1</v>
      </c>
      <c r="N293" s="180" t="s">
        <v>41</v>
      </c>
      <c r="O293" s="75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3" t="s">
        <v>364</v>
      </c>
      <c r="AT293" s="183" t="s">
        <v>126</v>
      </c>
      <c r="AU293" s="183" t="s">
        <v>85</v>
      </c>
      <c r="AY293" s="17" t="s">
        <v>124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7" t="s">
        <v>14</v>
      </c>
      <c r="BK293" s="184">
        <f>ROUND(I293*H293,2)</f>
        <v>0</v>
      </c>
      <c r="BL293" s="17" t="s">
        <v>364</v>
      </c>
      <c r="BM293" s="183" t="s">
        <v>806</v>
      </c>
    </row>
    <row r="294" s="2" customFormat="1" ht="21.75" customHeight="1">
      <c r="A294" s="36"/>
      <c r="B294" s="170"/>
      <c r="C294" s="171" t="s">
        <v>565</v>
      </c>
      <c r="D294" s="171" t="s">
        <v>126</v>
      </c>
      <c r="E294" s="172" t="s">
        <v>596</v>
      </c>
      <c r="F294" s="173" t="s">
        <v>597</v>
      </c>
      <c r="G294" s="174" t="s">
        <v>598</v>
      </c>
      <c r="H294" s="175">
        <v>1</v>
      </c>
      <c r="I294" s="176"/>
      <c r="J294" s="177">
        <f>ROUND(I294*H294,2)</f>
        <v>0</v>
      </c>
      <c r="K294" s="178"/>
      <c r="L294" s="37"/>
      <c r="M294" s="179" t="s">
        <v>1</v>
      </c>
      <c r="N294" s="180" t="s">
        <v>41</v>
      </c>
      <c r="O294" s="75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3" t="s">
        <v>364</v>
      </c>
      <c r="AT294" s="183" t="s">
        <v>126</v>
      </c>
      <c r="AU294" s="183" t="s">
        <v>85</v>
      </c>
      <c r="AY294" s="17" t="s">
        <v>124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7" t="s">
        <v>14</v>
      </c>
      <c r="BK294" s="184">
        <f>ROUND(I294*H294,2)</f>
        <v>0</v>
      </c>
      <c r="BL294" s="17" t="s">
        <v>364</v>
      </c>
      <c r="BM294" s="183" t="s">
        <v>599</v>
      </c>
    </row>
    <row r="295" s="2" customFormat="1" ht="21.75" customHeight="1">
      <c r="A295" s="36"/>
      <c r="B295" s="170"/>
      <c r="C295" s="171" t="s">
        <v>569</v>
      </c>
      <c r="D295" s="171" t="s">
        <v>126</v>
      </c>
      <c r="E295" s="172" t="s">
        <v>807</v>
      </c>
      <c r="F295" s="173" t="s">
        <v>808</v>
      </c>
      <c r="G295" s="174" t="s">
        <v>139</v>
      </c>
      <c r="H295" s="175">
        <v>17</v>
      </c>
      <c r="I295" s="176"/>
      <c r="J295" s="177">
        <f>ROUND(I295*H295,2)</f>
        <v>0</v>
      </c>
      <c r="K295" s="178"/>
      <c r="L295" s="37"/>
      <c r="M295" s="179" t="s">
        <v>1</v>
      </c>
      <c r="N295" s="180" t="s">
        <v>41</v>
      </c>
      <c r="O295" s="75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3" t="s">
        <v>364</v>
      </c>
      <c r="AT295" s="183" t="s">
        <v>126</v>
      </c>
      <c r="AU295" s="183" t="s">
        <v>85</v>
      </c>
      <c r="AY295" s="17" t="s">
        <v>124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7" t="s">
        <v>14</v>
      </c>
      <c r="BK295" s="184">
        <f>ROUND(I295*H295,2)</f>
        <v>0</v>
      </c>
      <c r="BL295" s="17" t="s">
        <v>364</v>
      </c>
      <c r="BM295" s="183" t="s">
        <v>809</v>
      </c>
    </row>
    <row r="296" s="2" customFormat="1" ht="21.75" customHeight="1">
      <c r="A296" s="36"/>
      <c r="B296" s="170"/>
      <c r="C296" s="171" t="s">
        <v>573</v>
      </c>
      <c r="D296" s="171" t="s">
        <v>126</v>
      </c>
      <c r="E296" s="172" t="s">
        <v>601</v>
      </c>
      <c r="F296" s="173" t="s">
        <v>602</v>
      </c>
      <c r="G296" s="174" t="s">
        <v>139</v>
      </c>
      <c r="H296" s="175">
        <v>187</v>
      </c>
      <c r="I296" s="176"/>
      <c r="J296" s="177">
        <f>ROUND(I296*H296,2)</f>
        <v>0</v>
      </c>
      <c r="K296" s="178"/>
      <c r="L296" s="37"/>
      <c r="M296" s="179" t="s">
        <v>1</v>
      </c>
      <c r="N296" s="180" t="s">
        <v>41</v>
      </c>
      <c r="O296" s="75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3" t="s">
        <v>364</v>
      </c>
      <c r="AT296" s="183" t="s">
        <v>126</v>
      </c>
      <c r="AU296" s="183" t="s">
        <v>85</v>
      </c>
      <c r="AY296" s="17" t="s">
        <v>124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7" t="s">
        <v>14</v>
      </c>
      <c r="BK296" s="184">
        <f>ROUND(I296*H296,2)</f>
        <v>0</v>
      </c>
      <c r="BL296" s="17" t="s">
        <v>364</v>
      </c>
      <c r="BM296" s="183" t="s">
        <v>603</v>
      </c>
    </row>
    <row r="297" s="2" customFormat="1" ht="16.5" customHeight="1">
      <c r="A297" s="36"/>
      <c r="B297" s="170"/>
      <c r="C297" s="171" t="s">
        <v>578</v>
      </c>
      <c r="D297" s="171" t="s">
        <v>126</v>
      </c>
      <c r="E297" s="172" t="s">
        <v>810</v>
      </c>
      <c r="F297" s="173" t="s">
        <v>811</v>
      </c>
      <c r="G297" s="174" t="s">
        <v>139</v>
      </c>
      <c r="H297" s="175">
        <v>12</v>
      </c>
      <c r="I297" s="176"/>
      <c r="J297" s="177">
        <f>ROUND(I297*H297,2)</f>
        <v>0</v>
      </c>
      <c r="K297" s="178"/>
      <c r="L297" s="37"/>
      <c r="M297" s="179" t="s">
        <v>1</v>
      </c>
      <c r="N297" s="180" t="s">
        <v>41</v>
      </c>
      <c r="O297" s="75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3" t="s">
        <v>364</v>
      </c>
      <c r="AT297" s="183" t="s">
        <v>126</v>
      </c>
      <c r="AU297" s="183" t="s">
        <v>85</v>
      </c>
      <c r="AY297" s="17" t="s">
        <v>124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7" t="s">
        <v>14</v>
      </c>
      <c r="BK297" s="184">
        <f>ROUND(I297*H297,2)</f>
        <v>0</v>
      </c>
      <c r="BL297" s="17" t="s">
        <v>364</v>
      </c>
      <c r="BM297" s="183" t="s">
        <v>812</v>
      </c>
    </row>
    <row r="298" s="2" customFormat="1" ht="16.5" customHeight="1">
      <c r="A298" s="36"/>
      <c r="B298" s="170"/>
      <c r="C298" s="171" t="s">
        <v>582</v>
      </c>
      <c r="D298" s="171" t="s">
        <v>126</v>
      </c>
      <c r="E298" s="172" t="s">
        <v>813</v>
      </c>
      <c r="F298" s="173" t="s">
        <v>814</v>
      </c>
      <c r="G298" s="174" t="s">
        <v>407</v>
      </c>
      <c r="H298" s="175">
        <v>2</v>
      </c>
      <c r="I298" s="176"/>
      <c r="J298" s="177">
        <f>ROUND(I298*H298,2)</f>
        <v>0</v>
      </c>
      <c r="K298" s="178"/>
      <c r="L298" s="37"/>
      <c r="M298" s="179" t="s">
        <v>1</v>
      </c>
      <c r="N298" s="180" t="s">
        <v>41</v>
      </c>
      <c r="O298" s="75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3" t="s">
        <v>364</v>
      </c>
      <c r="AT298" s="183" t="s">
        <v>126</v>
      </c>
      <c r="AU298" s="183" t="s">
        <v>85</v>
      </c>
      <c r="AY298" s="17" t="s">
        <v>124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7" t="s">
        <v>14</v>
      </c>
      <c r="BK298" s="184">
        <f>ROUND(I298*H298,2)</f>
        <v>0</v>
      </c>
      <c r="BL298" s="17" t="s">
        <v>364</v>
      </c>
      <c r="BM298" s="183" t="s">
        <v>815</v>
      </c>
    </row>
    <row r="299" s="2" customFormat="1" ht="21.75" customHeight="1">
      <c r="A299" s="36"/>
      <c r="B299" s="170"/>
      <c r="C299" s="171" t="s">
        <v>587</v>
      </c>
      <c r="D299" s="171" t="s">
        <v>126</v>
      </c>
      <c r="E299" s="172" t="s">
        <v>816</v>
      </c>
      <c r="F299" s="173" t="s">
        <v>606</v>
      </c>
      <c r="G299" s="174" t="s">
        <v>407</v>
      </c>
      <c r="H299" s="175">
        <v>10</v>
      </c>
      <c r="I299" s="176"/>
      <c r="J299" s="177">
        <f>ROUND(I299*H299,2)</f>
        <v>0</v>
      </c>
      <c r="K299" s="178"/>
      <c r="L299" s="37"/>
      <c r="M299" s="179" t="s">
        <v>1</v>
      </c>
      <c r="N299" s="180" t="s">
        <v>41</v>
      </c>
      <c r="O299" s="75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3" t="s">
        <v>364</v>
      </c>
      <c r="AT299" s="183" t="s">
        <v>126</v>
      </c>
      <c r="AU299" s="183" t="s">
        <v>85</v>
      </c>
      <c r="AY299" s="17" t="s">
        <v>124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7" t="s">
        <v>14</v>
      </c>
      <c r="BK299" s="184">
        <f>ROUND(I299*H299,2)</f>
        <v>0</v>
      </c>
      <c r="BL299" s="17" t="s">
        <v>364</v>
      </c>
      <c r="BM299" s="183" t="s">
        <v>607</v>
      </c>
    </row>
    <row r="300" s="2" customFormat="1" ht="16.5" customHeight="1">
      <c r="A300" s="36"/>
      <c r="B300" s="170"/>
      <c r="C300" s="171" t="s">
        <v>591</v>
      </c>
      <c r="D300" s="171" t="s">
        <v>126</v>
      </c>
      <c r="E300" s="172" t="s">
        <v>817</v>
      </c>
      <c r="F300" s="173" t="s">
        <v>610</v>
      </c>
      <c r="G300" s="174" t="s">
        <v>147</v>
      </c>
      <c r="H300" s="175">
        <v>3.9399999999999999</v>
      </c>
      <c r="I300" s="176"/>
      <c r="J300" s="177">
        <f>ROUND(I300*H300,2)</f>
        <v>0</v>
      </c>
      <c r="K300" s="178"/>
      <c r="L300" s="37"/>
      <c r="M300" s="179" t="s">
        <v>1</v>
      </c>
      <c r="N300" s="180" t="s">
        <v>41</v>
      </c>
      <c r="O300" s="75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3" t="s">
        <v>364</v>
      </c>
      <c r="AT300" s="183" t="s">
        <v>126</v>
      </c>
      <c r="AU300" s="183" t="s">
        <v>85</v>
      </c>
      <c r="AY300" s="17" t="s">
        <v>124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7" t="s">
        <v>14</v>
      </c>
      <c r="BK300" s="184">
        <f>ROUND(I300*H300,2)</f>
        <v>0</v>
      </c>
      <c r="BL300" s="17" t="s">
        <v>364</v>
      </c>
      <c r="BM300" s="183" t="s">
        <v>611</v>
      </c>
    </row>
    <row r="301" s="2" customFormat="1" ht="24.15" customHeight="1">
      <c r="A301" s="36"/>
      <c r="B301" s="170"/>
      <c r="C301" s="171" t="s">
        <v>595</v>
      </c>
      <c r="D301" s="171" t="s">
        <v>126</v>
      </c>
      <c r="E301" s="172" t="s">
        <v>818</v>
      </c>
      <c r="F301" s="173" t="s">
        <v>614</v>
      </c>
      <c r="G301" s="174" t="s">
        <v>598</v>
      </c>
      <c r="H301" s="175">
        <v>3</v>
      </c>
      <c r="I301" s="176"/>
      <c r="J301" s="177">
        <f>ROUND(I301*H301,2)</f>
        <v>0</v>
      </c>
      <c r="K301" s="178"/>
      <c r="L301" s="37"/>
      <c r="M301" s="179" t="s">
        <v>1</v>
      </c>
      <c r="N301" s="180" t="s">
        <v>41</v>
      </c>
      <c r="O301" s="75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3" t="s">
        <v>364</v>
      </c>
      <c r="AT301" s="183" t="s">
        <v>126</v>
      </c>
      <c r="AU301" s="183" t="s">
        <v>85</v>
      </c>
      <c r="AY301" s="17" t="s">
        <v>124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7" t="s">
        <v>14</v>
      </c>
      <c r="BK301" s="184">
        <f>ROUND(I301*H301,2)</f>
        <v>0</v>
      </c>
      <c r="BL301" s="17" t="s">
        <v>364</v>
      </c>
      <c r="BM301" s="183" t="s">
        <v>615</v>
      </c>
    </row>
    <row r="302" s="2" customFormat="1" ht="24.15" customHeight="1">
      <c r="A302" s="36"/>
      <c r="B302" s="170"/>
      <c r="C302" s="171" t="s">
        <v>600</v>
      </c>
      <c r="D302" s="171" t="s">
        <v>126</v>
      </c>
      <c r="E302" s="172" t="s">
        <v>819</v>
      </c>
      <c r="F302" s="173" t="s">
        <v>820</v>
      </c>
      <c r="G302" s="174" t="s">
        <v>555</v>
      </c>
      <c r="H302" s="175">
        <v>1</v>
      </c>
      <c r="I302" s="176"/>
      <c r="J302" s="177">
        <f>ROUND(I302*H302,2)</f>
        <v>0</v>
      </c>
      <c r="K302" s="178"/>
      <c r="L302" s="37"/>
      <c r="M302" s="179" t="s">
        <v>1</v>
      </c>
      <c r="N302" s="180" t="s">
        <v>41</v>
      </c>
      <c r="O302" s="75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3" t="s">
        <v>364</v>
      </c>
      <c r="AT302" s="183" t="s">
        <v>126</v>
      </c>
      <c r="AU302" s="183" t="s">
        <v>85</v>
      </c>
      <c r="AY302" s="17" t="s">
        <v>124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7" t="s">
        <v>14</v>
      </c>
      <c r="BK302" s="184">
        <f>ROUND(I302*H302,2)</f>
        <v>0</v>
      </c>
      <c r="BL302" s="17" t="s">
        <v>364</v>
      </c>
      <c r="BM302" s="183" t="s">
        <v>821</v>
      </c>
    </row>
    <row r="303" s="12" customFormat="1" ht="25.92" customHeight="1">
      <c r="A303" s="12"/>
      <c r="B303" s="157"/>
      <c r="C303" s="12"/>
      <c r="D303" s="158" t="s">
        <v>75</v>
      </c>
      <c r="E303" s="159" t="s">
        <v>620</v>
      </c>
      <c r="F303" s="159" t="s">
        <v>621</v>
      </c>
      <c r="G303" s="12"/>
      <c r="H303" s="12"/>
      <c r="I303" s="160"/>
      <c r="J303" s="161">
        <f>BK303</f>
        <v>0</v>
      </c>
      <c r="K303" s="12"/>
      <c r="L303" s="157"/>
      <c r="M303" s="162"/>
      <c r="N303" s="163"/>
      <c r="O303" s="163"/>
      <c r="P303" s="164">
        <f>SUM(P304:P310)</f>
        <v>0</v>
      </c>
      <c r="Q303" s="163"/>
      <c r="R303" s="164">
        <f>SUM(R304:R310)</f>
        <v>0</v>
      </c>
      <c r="S303" s="163"/>
      <c r="T303" s="165">
        <f>SUM(T304:T310)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8" t="s">
        <v>130</v>
      </c>
      <c r="AT303" s="166" t="s">
        <v>75</v>
      </c>
      <c r="AU303" s="166" t="s">
        <v>76</v>
      </c>
      <c r="AY303" s="158" t="s">
        <v>124</v>
      </c>
      <c r="BK303" s="167">
        <f>SUM(BK304:BK310)</f>
        <v>0</v>
      </c>
    </row>
    <row r="304" s="2" customFormat="1" ht="24.15" customHeight="1">
      <c r="A304" s="36"/>
      <c r="B304" s="170"/>
      <c r="C304" s="171" t="s">
        <v>604</v>
      </c>
      <c r="D304" s="171" t="s">
        <v>126</v>
      </c>
      <c r="E304" s="172" t="s">
        <v>822</v>
      </c>
      <c r="F304" s="173" t="s">
        <v>624</v>
      </c>
      <c r="G304" s="174" t="s">
        <v>407</v>
      </c>
      <c r="H304" s="175">
        <v>1</v>
      </c>
      <c r="I304" s="176"/>
      <c r="J304" s="177">
        <f>ROUND(I304*H304,2)</f>
        <v>0</v>
      </c>
      <c r="K304" s="178"/>
      <c r="L304" s="37"/>
      <c r="M304" s="179" t="s">
        <v>1</v>
      </c>
      <c r="N304" s="180" t="s">
        <v>41</v>
      </c>
      <c r="O304" s="75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3" t="s">
        <v>625</v>
      </c>
      <c r="AT304" s="183" t="s">
        <v>126</v>
      </c>
      <c r="AU304" s="183" t="s">
        <v>14</v>
      </c>
      <c r="AY304" s="17" t="s">
        <v>124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7" t="s">
        <v>14</v>
      </c>
      <c r="BK304" s="184">
        <f>ROUND(I304*H304,2)</f>
        <v>0</v>
      </c>
      <c r="BL304" s="17" t="s">
        <v>625</v>
      </c>
      <c r="BM304" s="183" t="s">
        <v>626</v>
      </c>
    </row>
    <row r="305" s="2" customFormat="1" ht="16.5" customHeight="1">
      <c r="A305" s="36"/>
      <c r="B305" s="170"/>
      <c r="C305" s="171" t="s">
        <v>608</v>
      </c>
      <c r="D305" s="171" t="s">
        <v>126</v>
      </c>
      <c r="E305" s="172" t="s">
        <v>823</v>
      </c>
      <c r="F305" s="173" t="s">
        <v>629</v>
      </c>
      <c r="G305" s="174" t="s">
        <v>129</v>
      </c>
      <c r="H305" s="175">
        <v>12</v>
      </c>
      <c r="I305" s="176"/>
      <c r="J305" s="177">
        <f>ROUND(I305*H305,2)</f>
        <v>0</v>
      </c>
      <c r="K305" s="178"/>
      <c r="L305" s="37"/>
      <c r="M305" s="179" t="s">
        <v>1</v>
      </c>
      <c r="N305" s="180" t="s">
        <v>41</v>
      </c>
      <c r="O305" s="75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3" t="s">
        <v>625</v>
      </c>
      <c r="AT305" s="183" t="s">
        <v>126</v>
      </c>
      <c r="AU305" s="183" t="s">
        <v>14</v>
      </c>
      <c r="AY305" s="17" t="s">
        <v>124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7" t="s">
        <v>14</v>
      </c>
      <c r="BK305" s="184">
        <f>ROUND(I305*H305,2)</f>
        <v>0</v>
      </c>
      <c r="BL305" s="17" t="s">
        <v>625</v>
      </c>
      <c r="BM305" s="183" t="s">
        <v>630</v>
      </c>
    </row>
    <row r="306" s="2" customFormat="1" ht="16.5" customHeight="1">
      <c r="A306" s="36"/>
      <c r="B306" s="170"/>
      <c r="C306" s="171" t="s">
        <v>612</v>
      </c>
      <c r="D306" s="171" t="s">
        <v>126</v>
      </c>
      <c r="E306" s="172" t="s">
        <v>824</v>
      </c>
      <c r="F306" s="173" t="s">
        <v>633</v>
      </c>
      <c r="G306" s="174" t="s">
        <v>129</v>
      </c>
      <c r="H306" s="175">
        <v>20</v>
      </c>
      <c r="I306" s="176"/>
      <c r="J306" s="177">
        <f>ROUND(I306*H306,2)</f>
        <v>0</v>
      </c>
      <c r="K306" s="178"/>
      <c r="L306" s="37"/>
      <c r="M306" s="179" t="s">
        <v>1</v>
      </c>
      <c r="N306" s="180" t="s">
        <v>41</v>
      </c>
      <c r="O306" s="75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3" t="s">
        <v>625</v>
      </c>
      <c r="AT306" s="183" t="s">
        <v>126</v>
      </c>
      <c r="AU306" s="183" t="s">
        <v>14</v>
      </c>
      <c r="AY306" s="17" t="s">
        <v>124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7" t="s">
        <v>14</v>
      </c>
      <c r="BK306" s="184">
        <f>ROUND(I306*H306,2)</f>
        <v>0</v>
      </c>
      <c r="BL306" s="17" t="s">
        <v>625</v>
      </c>
      <c r="BM306" s="183" t="s">
        <v>634</v>
      </c>
    </row>
    <row r="307" s="2" customFormat="1" ht="16.5" customHeight="1">
      <c r="A307" s="36"/>
      <c r="B307" s="170"/>
      <c r="C307" s="171" t="s">
        <v>616</v>
      </c>
      <c r="D307" s="171" t="s">
        <v>126</v>
      </c>
      <c r="E307" s="172" t="s">
        <v>825</v>
      </c>
      <c r="F307" s="173" t="s">
        <v>637</v>
      </c>
      <c r="G307" s="174" t="s">
        <v>407</v>
      </c>
      <c r="H307" s="175">
        <v>1</v>
      </c>
      <c r="I307" s="176"/>
      <c r="J307" s="177">
        <f>ROUND(I307*H307,2)</f>
        <v>0</v>
      </c>
      <c r="K307" s="178"/>
      <c r="L307" s="37"/>
      <c r="M307" s="179" t="s">
        <v>1</v>
      </c>
      <c r="N307" s="180" t="s">
        <v>41</v>
      </c>
      <c r="O307" s="75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3" t="s">
        <v>625</v>
      </c>
      <c r="AT307" s="183" t="s">
        <v>126</v>
      </c>
      <c r="AU307" s="183" t="s">
        <v>14</v>
      </c>
      <c r="AY307" s="17" t="s">
        <v>124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7" t="s">
        <v>14</v>
      </c>
      <c r="BK307" s="184">
        <f>ROUND(I307*H307,2)</f>
        <v>0</v>
      </c>
      <c r="BL307" s="17" t="s">
        <v>625</v>
      </c>
      <c r="BM307" s="183" t="s">
        <v>638</v>
      </c>
    </row>
    <row r="308" s="2" customFormat="1" ht="16.5" customHeight="1">
      <c r="A308" s="36"/>
      <c r="B308" s="170"/>
      <c r="C308" s="171" t="s">
        <v>622</v>
      </c>
      <c r="D308" s="171" t="s">
        <v>126</v>
      </c>
      <c r="E308" s="172" t="s">
        <v>826</v>
      </c>
      <c r="F308" s="173" t="s">
        <v>641</v>
      </c>
      <c r="G308" s="174" t="s">
        <v>407</v>
      </c>
      <c r="H308" s="175">
        <v>1</v>
      </c>
      <c r="I308" s="176"/>
      <c r="J308" s="177">
        <f>ROUND(I308*H308,2)</f>
        <v>0</v>
      </c>
      <c r="K308" s="178"/>
      <c r="L308" s="37"/>
      <c r="M308" s="179" t="s">
        <v>1</v>
      </c>
      <c r="N308" s="180" t="s">
        <v>41</v>
      </c>
      <c r="O308" s="75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3" t="s">
        <v>625</v>
      </c>
      <c r="AT308" s="183" t="s">
        <v>126</v>
      </c>
      <c r="AU308" s="183" t="s">
        <v>14</v>
      </c>
      <c r="AY308" s="17" t="s">
        <v>124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7" t="s">
        <v>14</v>
      </c>
      <c r="BK308" s="184">
        <f>ROUND(I308*H308,2)</f>
        <v>0</v>
      </c>
      <c r="BL308" s="17" t="s">
        <v>625</v>
      </c>
      <c r="BM308" s="183" t="s">
        <v>642</v>
      </c>
    </row>
    <row r="309" s="2" customFormat="1" ht="16.5" customHeight="1">
      <c r="A309" s="36"/>
      <c r="B309" s="170"/>
      <c r="C309" s="171" t="s">
        <v>627</v>
      </c>
      <c r="D309" s="171" t="s">
        <v>126</v>
      </c>
      <c r="E309" s="172" t="s">
        <v>827</v>
      </c>
      <c r="F309" s="173" t="s">
        <v>645</v>
      </c>
      <c r="G309" s="174" t="s">
        <v>407</v>
      </c>
      <c r="H309" s="175">
        <v>1</v>
      </c>
      <c r="I309" s="176"/>
      <c r="J309" s="177">
        <f>ROUND(I309*H309,2)</f>
        <v>0</v>
      </c>
      <c r="K309" s="178"/>
      <c r="L309" s="37"/>
      <c r="M309" s="179" t="s">
        <v>1</v>
      </c>
      <c r="N309" s="180" t="s">
        <v>41</v>
      </c>
      <c r="O309" s="75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3" t="s">
        <v>625</v>
      </c>
      <c r="AT309" s="183" t="s">
        <v>126</v>
      </c>
      <c r="AU309" s="183" t="s">
        <v>14</v>
      </c>
      <c r="AY309" s="17" t="s">
        <v>124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7" t="s">
        <v>14</v>
      </c>
      <c r="BK309" s="184">
        <f>ROUND(I309*H309,2)</f>
        <v>0</v>
      </c>
      <c r="BL309" s="17" t="s">
        <v>625</v>
      </c>
      <c r="BM309" s="183" t="s">
        <v>646</v>
      </c>
    </row>
    <row r="310" s="2" customFormat="1" ht="16.5" customHeight="1">
      <c r="A310" s="36"/>
      <c r="B310" s="170"/>
      <c r="C310" s="171" t="s">
        <v>631</v>
      </c>
      <c r="D310" s="171" t="s">
        <v>126</v>
      </c>
      <c r="E310" s="172" t="s">
        <v>828</v>
      </c>
      <c r="F310" s="173" t="s">
        <v>649</v>
      </c>
      <c r="G310" s="174" t="s">
        <v>407</v>
      </c>
      <c r="H310" s="175">
        <v>1</v>
      </c>
      <c r="I310" s="176"/>
      <c r="J310" s="177">
        <f>ROUND(I310*H310,2)</f>
        <v>0</v>
      </c>
      <c r="K310" s="178"/>
      <c r="L310" s="37"/>
      <c r="M310" s="213" t="s">
        <v>1</v>
      </c>
      <c r="N310" s="214" t="s">
        <v>41</v>
      </c>
      <c r="O310" s="215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3" t="s">
        <v>625</v>
      </c>
      <c r="AT310" s="183" t="s">
        <v>126</v>
      </c>
      <c r="AU310" s="183" t="s">
        <v>14</v>
      </c>
      <c r="AY310" s="17" t="s">
        <v>124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7" t="s">
        <v>14</v>
      </c>
      <c r="BK310" s="184">
        <f>ROUND(I310*H310,2)</f>
        <v>0</v>
      </c>
      <c r="BL310" s="17" t="s">
        <v>625</v>
      </c>
      <c r="BM310" s="183" t="s">
        <v>650</v>
      </c>
    </row>
    <row r="311" s="2" customFormat="1" ht="6.96" customHeight="1">
      <c r="A311" s="36"/>
      <c r="B311" s="58"/>
      <c r="C311" s="59"/>
      <c r="D311" s="59"/>
      <c r="E311" s="59"/>
      <c r="F311" s="59"/>
      <c r="G311" s="59"/>
      <c r="H311" s="59"/>
      <c r="I311" s="59"/>
      <c r="J311" s="59"/>
      <c r="K311" s="59"/>
      <c r="L311" s="37"/>
      <c r="M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</row>
  </sheetData>
  <autoFilter ref="C124:K31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92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Přeložka silnice II-303 Běloves - Velké Poříčí - final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93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829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19. 9. 2023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34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36</v>
      </c>
      <c r="E30" s="36"/>
      <c r="F30" s="36"/>
      <c r="G30" s="36"/>
      <c r="H30" s="36"/>
      <c r="I30" s="36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40</v>
      </c>
      <c r="E33" s="30" t="s">
        <v>41</v>
      </c>
      <c r="F33" s="125">
        <f>ROUND((SUM(BE125:BE189)),  2)</f>
        <v>0</v>
      </c>
      <c r="G33" s="36"/>
      <c r="H33" s="36"/>
      <c r="I33" s="126">
        <v>0.20999999999999999</v>
      </c>
      <c r="J33" s="125">
        <f>ROUND(((SUM(BE125:BE189))*I33),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5">
        <f>ROUND((SUM(BF125:BF189)),  2)</f>
        <v>0</v>
      </c>
      <c r="G34" s="36"/>
      <c r="H34" s="36"/>
      <c r="I34" s="126">
        <v>0.14999999999999999</v>
      </c>
      <c r="J34" s="125">
        <f>ROUND(((SUM(BF125:BF189))*I34),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5">
        <f>ROUND((SUM(BG125:BG189)),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5">
        <f>ROUND((SUM(BH125:BH189)),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5">
        <f>ROUND((SUM(BI125:BI189)),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46</v>
      </c>
      <c r="E39" s="79"/>
      <c r="F39" s="79"/>
      <c r="G39" s="129" t="s">
        <v>47</v>
      </c>
      <c r="H39" s="130" t="s">
        <v>48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33" t="s">
        <v>52</v>
      </c>
      <c r="G61" s="56" t="s">
        <v>51</v>
      </c>
      <c r="H61" s="39"/>
      <c r="I61" s="39"/>
      <c r="J61" s="134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33" t="s">
        <v>52</v>
      </c>
      <c r="G76" s="56" t="s">
        <v>51</v>
      </c>
      <c r="H76" s="39"/>
      <c r="I76" s="39"/>
      <c r="J76" s="134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Přeložka silnice II-303 Běloves - Velké Poříčí - final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511 - Přechod VTL plynovodu DN300, PN40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Běloves</v>
      </c>
      <c r="G89" s="36"/>
      <c r="H89" s="36"/>
      <c r="I89" s="30" t="s">
        <v>22</v>
      </c>
      <c r="J89" s="67" t="str">
        <f>IF(J12="","",J12)</f>
        <v>19. 9. 2023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Královehradecký kraj</v>
      </c>
      <c r="G91" s="36"/>
      <c r="H91" s="36"/>
      <c r="I91" s="30" t="s">
        <v>30</v>
      </c>
      <c r="J91" s="34" t="str">
        <f>E21</f>
        <v>AV projekt CZ s.r.o.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Aleš Vondráček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96</v>
      </c>
      <c r="D94" s="127"/>
      <c r="E94" s="127"/>
      <c r="F94" s="127"/>
      <c r="G94" s="127"/>
      <c r="H94" s="127"/>
      <c r="I94" s="127"/>
      <c r="J94" s="136" t="s">
        <v>97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98</v>
      </c>
      <c r="D96" s="36"/>
      <c r="E96" s="36"/>
      <c r="F96" s="36"/>
      <c r="G96" s="36"/>
      <c r="H96" s="36"/>
      <c r="I96" s="36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99</v>
      </c>
    </row>
    <row r="97" s="9" customFormat="1" ht="24.96" customHeight="1">
      <c r="A97" s="9"/>
      <c r="B97" s="138"/>
      <c r="C97" s="9"/>
      <c r="D97" s="139" t="s">
        <v>100</v>
      </c>
      <c r="E97" s="140"/>
      <c r="F97" s="140"/>
      <c r="G97" s="140"/>
      <c r="H97" s="140"/>
      <c r="I97" s="140"/>
      <c r="J97" s="141">
        <f>J126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101</v>
      </c>
      <c r="E98" s="144"/>
      <c r="F98" s="144"/>
      <c r="G98" s="144"/>
      <c r="H98" s="144"/>
      <c r="I98" s="144"/>
      <c r="J98" s="145">
        <f>J127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102</v>
      </c>
      <c r="E99" s="144"/>
      <c r="F99" s="144"/>
      <c r="G99" s="144"/>
      <c r="H99" s="144"/>
      <c r="I99" s="144"/>
      <c r="J99" s="145">
        <f>J164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103</v>
      </c>
      <c r="E100" s="144"/>
      <c r="F100" s="144"/>
      <c r="G100" s="144"/>
      <c r="H100" s="144"/>
      <c r="I100" s="144"/>
      <c r="J100" s="145">
        <f>J168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104</v>
      </c>
      <c r="E101" s="144"/>
      <c r="F101" s="144"/>
      <c r="G101" s="144"/>
      <c r="H101" s="144"/>
      <c r="I101" s="144"/>
      <c r="J101" s="145">
        <f>J170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8"/>
      <c r="C102" s="9"/>
      <c r="D102" s="139" t="s">
        <v>105</v>
      </c>
      <c r="E102" s="140"/>
      <c r="F102" s="140"/>
      <c r="G102" s="140"/>
      <c r="H102" s="140"/>
      <c r="I102" s="140"/>
      <c r="J102" s="141">
        <f>J172</f>
        <v>0</v>
      </c>
      <c r="K102" s="9"/>
      <c r="L102" s="13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2"/>
      <c r="C103" s="10"/>
      <c r="D103" s="143" t="s">
        <v>106</v>
      </c>
      <c r="E103" s="144"/>
      <c r="F103" s="144"/>
      <c r="G103" s="144"/>
      <c r="H103" s="144"/>
      <c r="I103" s="144"/>
      <c r="J103" s="145">
        <f>J173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8"/>
      <c r="C104" s="9"/>
      <c r="D104" s="139" t="s">
        <v>107</v>
      </c>
      <c r="E104" s="140"/>
      <c r="F104" s="140"/>
      <c r="G104" s="140"/>
      <c r="H104" s="140"/>
      <c r="I104" s="140"/>
      <c r="J104" s="141">
        <f>J180</f>
        <v>0</v>
      </c>
      <c r="K104" s="9"/>
      <c r="L104" s="13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8"/>
      <c r="C105" s="9"/>
      <c r="D105" s="139" t="s">
        <v>108</v>
      </c>
      <c r="E105" s="140"/>
      <c r="F105" s="140"/>
      <c r="G105" s="140"/>
      <c r="H105" s="140"/>
      <c r="I105" s="140"/>
      <c r="J105" s="141">
        <f>J188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109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19" t="str">
        <f>E7</f>
        <v>Přeložka silnice II-303 Běloves - Velké Poříčí - final</v>
      </c>
      <c r="F115" s="30"/>
      <c r="G115" s="30"/>
      <c r="H115" s="30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93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SO 511 - Přechod VTL plynovodu DN300, PN40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>Běloves</v>
      </c>
      <c r="G119" s="36"/>
      <c r="H119" s="36"/>
      <c r="I119" s="30" t="s">
        <v>22</v>
      </c>
      <c r="J119" s="67" t="str">
        <f>IF(J12="","",J12)</f>
        <v>19. 9. 2023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>Královehradecký kraj</v>
      </c>
      <c r="G121" s="36"/>
      <c r="H121" s="36"/>
      <c r="I121" s="30" t="s">
        <v>30</v>
      </c>
      <c r="J121" s="34" t="str">
        <f>E21</f>
        <v>AV projekt CZ s.r.o.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28</v>
      </c>
      <c r="D122" s="36"/>
      <c r="E122" s="36"/>
      <c r="F122" s="25" t="str">
        <f>IF(E18="","",E18)</f>
        <v>Vyplň údaj</v>
      </c>
      <c r="G122" s="36"/>
      <c r="H122" s="36"/>
      <c r="I122" s="30" t="s">
        <v>33</v>
      </c>
      <c r="J122" s="34" t="str">
        <f>E24</f>
        <v>Aleš Vondráček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46"/>
      <c r="B124" s="147"/>
      <c r="C124" s="148" t="s">
        <v>110</v>
      </c>
      <c r="D124" s="149" t="s">
        <v>61</v>
      </c>
      <c r="E124" s="149" t="s">
        <v>57</v>
      </c>
      <c r="F124" s="149" t="s">
        <v>58</v>
      </c>
      <c r="G124" s="149" t="s">
        <v>111</v>
      </c>
      <c r="H124" s="149" t="s">
        <v>112</v>
      </c>
      <c r="I124" s="149" t="s">
        <v>113</v>
      </c>
      <c r="J124" s="150" t="s">
        <v>97</v>
      </c>
      <c r="K124" s="151" t="s">
        <v>114</v>
      </c>
      <c r="L124" s="152"/>
      <c r="M124" s="84" t="s">
        <v>1</v>
      </c>
      <c r="N124" s="85" t="s">
        <v>40</v>
      </c>
      <c r="O124" s="85" t="s">
        <v>115</v>
      </c>
      <c r="P124" s="85" t="s">
        <v>116</v>
      </c>
      <c r="Q124" s="85" t="s">
        <v>117</v>
      </c>
      <c r="R124" s="85" t="s">
        <v>118</v>
      </c>
      <c r="S124" s="85" t="s">
        <v>119</v>
      </c>
      <c r="T124" s="86" t="s">
        <v>120</v>
      </c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</row>
    <row r="125" s="2" customFormat="1" ht="22.8" customHeight="1">
      <c r="A125" s="36"/>
      <c r="B125" s="37"/>
      <c r="C125" s="91" t="s">
        <v>121</v>
      </c>
      <c r="D125" s="36"/>
      <c r="E125" s="36"/>
      <c r="F125" s="36"/>
      <c r="G125" s="36"/>
      <c r="H125" s="36"/>
      <c r="I125" s="36"/>
      <c r="J125" s="153">
        <f>BK125</f>
        <v>0</v>
      </c>
      <c r="K125" s="36"/>
      <c r="L125" s="37"/>
      <c r="M125" s="87"/>
      <c r="N125" s="71"/>
      <c r="O125" s="88"/>
      <c r="P125" s="154">
        <f>P126+P172+P180+P188</f>
        <v>0</v>
      </c>
      <c r="Q125" s="88"/>
      <c r="R125" s="154">
        <f>R126+R172+R180+R188</f>
        <v>22.122243999999998</v>
      </c>
      <c r="S125" s="88"/>
      <c r="T125" s="155">
        <f>T126+T172+T180+T188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75</v>
      </c>
      <c r="AU125" s="17" t="s">
        <v>99</v>
      </c>
      <c r="BK125" s="156">
        <f>BK126+BK172+BK180+BK188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122</v>
      </c>
      <c r="F126" s="159" t="s">
        <v>123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P127+P164+P168+P170</f>
        <v>0</v>
      </c>
      <c r="Q126" s="163"/>
      <c r="R126" s="164">
        <f>R127+R164+R168+R170</f>
        <v>22.116883999999999</v>
      </c>
      <c r="S126" s="163"/>
      <c r="T126" s="165">
        <f>T127+T164+T168+T170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14</v>
      </c>
      <c r="AT126" s="166" t="s">
        <v>75</v>
      </c>
      <c r="AU126" s="166" t="s">
        <v>76</v>
      </c>
      <c r="AY126" s="158" t="s">
        <v>124</v>
      </c>
      <c r="BK126" s="167">
        <f>BK127+BK164+BK168+BK170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14</v>
      </c>
      <c r="F127" s="168" t="s">
        <v>125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SUM(P128:P163)</f>
        <v>0</v>
      </c>
      <c r="Q127" s="163"/>
      <c r="R127" s="164">
        <f>SUM(R128:R163)</f>
        <v>13.070294000000001</v>
      </c>
      <c r="S127" s="163"/>
      <c r="T127" s="165">
        <f>SUM(T128:T163)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14</v>
      </c>
      <c r="AT127" s="166" t="s">
        <v>75</v>
      </c>
      <c r="AU127" s="166" t="s">
        <v>14</v>
      </c>
      <c r="AY127" s="158" t="s">
        <v>124</v>
      </c>
      <c r="BK127" s="167">
        <f>SUM(BK128:BK163)</f>
        <v>0</v>
      </c>
    </row>
    <row r="128" s="2" customFormat="1" ht="24.15" customHeight="1">
      <c r="A128" s="36"/>
      <c r="B128" s="170"/>
      <c r="C128" s="171" t="s">
        <v>14</v>
      </c>
      <c r="D128" s="171" t="s">
        <v>126</v>
      </c>
      <c r="E128" s="172" t="s">
        <v>127</v>
      </c>
      <c r="F128" s="173" t="s">
        <v>128</v>
      </c>
      <c r="G128" s="174" t="s">
        <v>129</v>
      </c>
      <c r="H128" s="175">
        <v>8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41</v>
      </c>
      <c r="O128" s="75"/>
      <c r="P128" s="181">
        <f>O128*H128</f>
        <v>0</v>
      </c>
      <c r="Q128" s="181">
        <v>3.0000000000000001E-05</v>
      </c>
      <c r="R128" s="181">
        <f>Q128*H128</f>
        <v>0.00024000000000000001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130</v>
      </c>
      <c r="AT128" s="183" t="s">
        <v>126</v>
      </c>
      <c r="AU128" s="183" t="s">
        <v>85</v>
      </c>
      <c r="AY128" s="17" t="s">
        <v>124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14</v>
      </c>
      <c r="BK128" s="184">
        <f>ROUND(I128*H128,2)</f>
        <v>0</v>
      </c>
      <c r="BL128" s="17" t="s">
        <v>130</v>
      </c>
      <c r="BM128" s="183" t="s">
        <v>131</v>
      </c>
    </row>
    <row r="129" s="2" customFormat="1" ht="24.15" customHeight="1">
      <c r="A129" s="36"/>
      <c r="B129" s="170"/>
      <c r="C129" s="171" t="s">
        <v>85</v>
      </c>
      <c r="D129" s="171" t="s">
        <v>126</v>
      </c>
      <c r="E129" s="172" t="s">
        <v>132</v>
      </c>
      <c r="F129" s="173" t="s">
        <v>133</v>
      </c>
      <c r="G129" s="174" t="s">
        <v>134</v>
      </c>
      <c r="H129" s="175">
        <v>1</v>
      </c>
      <c r="I129" s="176"/>
      <c r="J129" s="177">
        <f>ROUND(I129*H129,2)</f>
        <v>0</v>
      </c>
      <c r="K129" s="178"/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130</v>
      </c>
      <c r="AT129" s="183" t="s">
        <v>126</v>
      </c>
      <c r="AU129" s="183" t="s">
        <v>85</v>
      </c>
      <c r="AY129" s="17" t="s">
        <v>124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14</v>
      </c>
      <c r="BK129" s="184">
        <f>ROUND(I129*H129,2)</f>
        <v>0</v>
      </c>
      <c r="BL129" s="17" t="s">
        <v>130</v>
      </c>
      <c r="BM129" s="183" t="s">
        <v>135</v>
      </c>
    </row>
    <row r="130" s="2" customFormat="1" ht="24.15" customHeight="1">
      <c r="A130" s="36"/>
      <c r="B130" s="170"/>
      <c r="C130" s="171" t="s">
        <v>136</v>
      </c>
      <c r="D130" s="171" t="s">
        <v>126</v>
      </c>
      <c r="E130" s="172" t="s">
        <v>137</v>
      </c>
      <c r="F130" s="173" t="s">
        <v>138</v>
      </c>
      <c r="G130" s="174" t="s">
        <v>139</v>
      </c>
      <c r="H130" s="175">
        <v>15</v>
      </c>
      <c r="I130" s="176"/>
      <c r="J130" s="177">
        <f>ROUND(I130*H130,2)</f>
        <v>0</v>
      </c>
      <c r="K130" s="178"/>
      <c r="L130" s="37"/>
      <c r="M130" s="179" t="s">
        <v>1</v>
      </c>
      <c r="N130" s="180" t="s">
        <v>41</v>
      </c>
      <c r="O130" s="75"/>
      <c r="P130" s="181">
        <f>O130*H130</f>
        <v>0</v>
      </c>
      <c r="Q130" s="181">
        <v>0.01269</v>
      </c>
      <c r="R130" s="181">
        <f>Q130*H130</f>
        <v>0.19034999999999999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130</v>
      </c>
      <c r="AT130" s="183" t="s">
        <v>126</v>
      </c>
      <c r="AU130" s="183" t="s">
        <v>85</v>
      </c>
      <c r="AY130" s="17" t="s">
        <v>124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14</v>
      </c>
      <c r="BK130" s="184">
        <f>ROUND(I130*H130,2)</f>
        <v>0</v>
      </c>
      <c r="BL130" s="17" t="s">
        <v>130</v>
      </c>
      <c r="BM130" s="183" t="s">
        <v>140</v>
      </c>
    </row>
    <row r="131" s="2" customFormat="1" ht="24.15" customHeight="1">
      <c r="A131" s="36"/>
      <c r="B131" s="170"/>
      <c r="C131" s="171" t="s">
        <v>130</v>
      </c>
      <c r="D131" s="171" t="s">
        <v>126</v>
      </c>
      <c r="E131" s="172" t="s">
        <v>145</v>
      </c>
      <c r="F131" s="173" t="s">
        <v>146</v>
      </c>
      <c r="G131" s="174" t="s">
        <v>147</v>
      </c>
      <c r="H131" s="175">
        <v>4</v>
      </c>
      <c r="I131" s="176"/>
      <c r="J131" s="177">
        <f>ROUND(I131*H131,2)</f>
        <v>0</v>
      </c>
      <c r="K131" s="178"/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0.00064000000000000005</v>
      </c>
      <c r="R131" s="181">
        <f>Q131*H131</f>
        <v>0.0025600000000000002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130</v>
      </c>
      <c r="AT131" s="183" t="s">
        <v>126</v>
      </c>
      <c r="AU131" s="183" t="s">
        <v>85</v>
      </c>
      <c r="AY131" s="17" t="s">
        <v>124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14</v>
      </c>
      <c r="BK131" s="184">
        <f>ROUND(I131*H131,2)</f>
        <v>0</v>
      </c>
      <c r="BL131" s="17" t="s">
        <v>130</v>
      </c>
      <c r="BM131" s="183" t="s">
        <v>148</v>
      </c>
    </row>
    <row r="132" s="2" customFormat="1" ht="24.15" customHeight="1">
      <c r="A132" s="36"/>
      <c r="B132" s="170"/>
      <c r="C132" s="171" t="s">
        <v>144</v>
      </c>
      <c r="D132" s="171" t="s">
        <v>126</v>
      </c>
      <c r="E132" s="172" t="s">
        <v>150</v>
      </c>
      <c r="F132" s="173" t="s">
        <v>151</v>
      </c>
      <c r="G132" s="174" t="s">
        <v>147</v>
      </c>
      <c r="H132" s="175">
        <v>4</v>
      </c>
      <c r="I132" s="176"/>
      <c r="J132" s="177">
        <f>ROUND(I132*H132,2)</f>
        <v>0</v>
      </c>
      <c r="K132" s="178"/>
      <c r="L132" s="37"/>
      <c r="M132" s="179" t="s">
        <v>1</v>
      </c>
      <c r="N132" s="180" t="s">
        <v>41</v>
      </c>
      <c r="O132" s="75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130</v>
      </c>
      <c r="AT132" s="183" t="s">
        <v>126</v>
      </c>
      <c r="AU132" s="183" t="s">
        <v>85</v>
      </c>
      <c r="AY132" s="17" t="s">
        <v>124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14</v>
      </c>
      <c r="BK132" s="184">
        <f>ROUND(I132*H132,2)</f>
        <v>0</v>
      </c>
      <c r="BL132" s="17" t="s">
        <v>130</v>
      </c>
      <c r="BM132" s="183" t="s">
        <v>152</v>
      </c>
    </row>
    <row r="133" s="2" customFormat="1" ht="24.15" customHeight="1">
      <c r="A133" s="36"/>
      <c r="B133" s="170"/>
      <c r="C133" s="171" t="s">
        <v>149</v>
      </c>
      <c r="D133" s="171" t="s">
        <v>126</v>
      </c>
      <c r="E133" s="172" t="s">
        <v>154</v>
      </c>
      <c r="F133" s="173" t="s">
        <v>155</v>
      </c>
      <c r="G133" s="174" t="s">
        <v>139</v>
      </c>
      <c r="H133" s="175">
        <v>4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0.00046999999999999999</v>
      </c>
      <c r="R133" s="181">
        <f>Q133*H133</f>
        <v>0.0018799999999999999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130</v>
      </c>
      <c r="AT133" s="183" t="s">
        <v>126</v>
      </c>
      <c r="AU133" s="183" t="s">
        <v>85</v>
      </c>
      <c r="AY133" s="17" t="s">
        <v>124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14</v>
      </c>
      <c r="BK133" s="184">
        <f>ROUND(I133*H133,2)</f>
        <v>0</v>
      </c>
      <c r="BL133" s="17" t="s">
        <v>130</v>
      </c>
      <c r="BM133" s="183" t="s">
        <v>156</v>
      </c>
    </row>
    <row r="134" s="2" customFormat="1" ht="24.15" customHeight="1">
      <c r="A134" s="36"/>
      <c r="B134" s="170"/>
      <c r="C134" s="171" t="s">
        <v>153</v>
      </c>
      <c r="D134" s="171" t="s">
        <v>126</v>
      </c>
      <c r="E134" s="172" t="s">
        <v>158</v>
      </c>
      <c r="F134" s="173" t="s">
        <v>159</v>
      </c>
      <c r="G134" s="174" t="s">
        <v>139</v>
      </c>
      <c r="H134" s="175">
        <v>4</v>
      </c>
      <c r="I134" s="176"/>
      <c r="J134" s="177">
        <f>ROUND(I134*H134,2)</f>
        <v>0</v>
      </c>
      <c r="K134" s="178"/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130</v>
      </c>
      <c r="AT134" s="183" t="s">
        <v>126</v>
      </c>
      <c r="AU134" s="183" t="s">
        <v>85</v>
      </c>
      <c r="AY134" s="17" t="s">
        <v>124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14</v>
      </c>
      <c r="BK134" s="184">
        <f>ROUND(I134*H134,2)</f>
        <v>0</v>
      </c>
      <c r="BL134" s="17" t="s">
        <v>130</v>
      </c>
      <c r="BM134" s="183" t="s">
        <v>160</v>
      </c>
    </row>
    <row r="135" s="2" customFormat="1" ht="37.8" customHeight="1">
      <c r="A135" s="36"/>
      <c r="B135" s="170"/>
      <c r="C135" s="171" t="s">
        <v>157</v>
      </c>
      <c r="D135" s="171" t="s">
        <v>126</v>
      </c>
      <c r="E135" s="172" t="s">
        <v>196</v>
      </c>
      <c r="F135" s="173" t="s">
        <v>830</v>
      </c>
      <c r="G135" s="174" t="s">
        <v>174</v>
      </c>
      <c r="H135" s="175">
        <v>26.879999999999999</v>
      </c>
      <c r="I135" s="176"/>
      <c r="J135" s="177">
        <f>ROUND(I135*H135,2)</f>
        <v>0</v>
      </c>
      <c r="K135" s="178"/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130</v>
      </c>
      <c r="AT135" s="183" t="s">
        <v>126</v>
      </c>
      <c r="AU135" s="183" t="s">
        <v>85</v>
      </c>
      <c r="AY135" s="17" t="s">
        <v>124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14</v>
      </c>
      <c r="BK135" s="184">
        <f>ROUND(I135*H135,2)</f>
        <v>0</v>
      </c>
      <c r="BL135" s="17" t="s">
        <v>130</v>
      </c>
      <c r="BM135" s="183" t="s">
        <v>831</v>
      </c>
    </row>
    <row r="136" s="13" customFormat="1">
      <c r="A136" s="13"/>
      <c r="B136" s="185"/>
      <c r="C136" s="13"/>
      <c r="D136" s="186" t="s">
        <v>165</v>
      </c>
      <c r="E136" s="187" t="s">
        <v>1</v>
      </c>
      <c r="F136" s="188" t="s">
        <v>832</v>
      </c>
      <c r="G136" s="13"/>
      <c r="H136" s="189">
        <v>26.879999999999999</v>
      </c>
      <c r="I136" s="190"/>
      <c r="J136" s="13"/>
      <c r="K136" s="13"/>
      <c r="L136" s="185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165</v>
      </c>
      <c r="AU136" s="187" t="s">
        <v>85</v>
      </c>
      <c r="AV136" s="13" t="s">
        <v>85</v>
      </c>
      <c r="AW136" s="13" t="s">
        <v>32</v>
      </c>
      <c r="AX136" s="13" t="s">
        <v>14</v>
      </c>
      <c r="AY136" s="187" t="s">
        <v>124</v>
      </c>
    </row>
    <row r="137" s="2" customFormat="1" ht="37.8" customHeight="1">
      <c r="A137" s="36"/>
      <c r="B137" s="170"/>
      <c r="C137" s="171" t="s">
        <v>161</v>
      </c>
      <c r="D137" s="171" t="s">
        <v>126</v>
      </c>
      <c r="E137" s="172" t="s">
        <v>204</v>
      </c>
      <c r="F137" s="173" t="s">
        <v>833</v>
      </c>
      <c r="G137" s="174" t="s">
        <v>174</v>
      </c>
      <c r="H137" s="175">
        <v>17.920000000000002</v>
      </c>
      <c r="I137" s="176"/>
      <c r="J137" s="177">
        <f>ROUND(I137*H137,2)</f>
        <v>0</v>
      </c>
      <c r="K137" s="178"/>
      <c r="L137" s="37"/>
      <c r="M137" s="179" t="s">
        <v>1</v>
      </c>
      <c r="N137" s="180" t="s">
        <v>41</v>
      </c>
      <c r="O137" s="75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130</v>
      </c>
      <c r="AT137" s="183" t="s">
        <v>126</v>
      </c>
      <c r="AU137" s="183" t="s">
        <v>85</v>
      </c>
      <c r="AY137" s="17" t="s">
        <v>124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14</v>
      </c>
      <c r="BK137" s="184">
        <f>ROUND(I137*H137,2)</f>
        <v>0</v>
      </c>
      <c r="BL137" s="17" t="s">
        <v>130</v>
      </c>
      <c r="BM137" s="183" t="s">
        <v>834</v>
      </c>
    </row>
    <row r="138" s="13" customFormat="1">
      <c r="A138" s="13"/>
      <c r="B138" s="185"/>
      <c r="C138" s="13"/>
      <c r="D138" s="186" t="s">
        <v>165</v>
      </c>
      <c r="E138" s="187" t="s">
        <v>1</v>
      </c>
      <c r="F138" s="188" t="s">
        <v>835</v>
      </c>
      <c r="G138" s="13"/>
      <c r="H138" s="189">
        <v>17.920000000000002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165</v>
      </c>
      <c r="AU138" s="187" t="s">
        <v>85</v>
      </c>
      <c r="AV138" s="13" t="s">
        <v>85</v>
      </c>
      <c r="AW138" s="13" t="s">
        <v>32</v>
      </c>
      <c r="AX138" s="13" t="s">
        <v>14</v>
      </c>
      <c r="AY138" s="187" t="s">
        <v>124</v>
      </c>
    </row>
    <row r="139" s="2" customFormat="1" ht="24.15" customHeight="1">
      <c r="A139" s="36"/>
      <c r="B139" s="170"/>
      <c r="C139" s="171" t="s">
        <v>171</v>
      </c>
      <c r="D139" s="171" t="s">
        <v>126</v>
      </c>
      <c r="E139" s="172" t="s">
        <v>221</v>
      </c>
      <c r="F139" s="173" t="s">
        <v>222</v>
      </c>
      <c r="G139" s="174" t="s">
        <v>174</v>
      </c>
      <c r="H139" s="175">
        <v>25.600000000000001</v>
      </c>
      <c r="I139" s="176"/>
      <c r="J139" s="177">
        <f>ROUND(I139*H139,2)</f>
        <v>0</v>
      </c>
      <c r="K139" s="178"/>
      <c r="L139" s="37"/>
      <c r="M139" s="179" t="s">
        <v>1</v>
      </c>
      <c r="N139" s="180" t="s">
        <v>41</v>
      </c>
      <c r="O139" s="75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130</v>
      </c>
      <c r="AT139" s="183" t="s">
        <v>126</v>
      </c>
      <c r="AU139" s="183" t="s">
        <v>85</v>
      </c>
      <c r="AY139" s="17" t="s">
        <v>124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14</v>
      </c>
      <c r="BK139" s="184">
        <f>ROUND(I139*H139,2)</f>
        <v>0</v>
      </c>
      <c r="BL139" s="17" t="s">
        <v>130</v>
      </c>
      <c r="BM139" s="183" t="s">
        <v>223</v>
      </c>
    </row>
    <row r="140" s="13" customFormat="1">
      <c r="A140" s="13"/>
      <c r="B140" s="185"/>
      <c r="C140" s="13"/>
      <c r="D140" s="186" t="s">
        <v>165</v>
      </c>
      <c r="E140" s="187" t="s">
        <v>1</v>
      </c>
      <c r="F140" s="188" t="s">
        <v>836</v>
      </c>
      <c r="G140" s="13"/>
      <c r="H140" s="189">
        <v>25.600000000000001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165</v>
      </c>
      <c r="AU140" s="187" t="s">
        <v>85</v>
      </c>
      <c r="AV140" s="13" t="s">
        <v>85</v>
      </c>
      <c r="AW140" s="13" t="s">
        <v>32</v>
      </c>
      <c r="AX140" s="13" t="s">
        <v>14</v>
      </c>
      <c r="AY140" s="187" t="s">
        <v>124</v>
      </c>
    </row>
    <row r="141" s="2" customFormat="1" ht="21.75" customHeight="1">
      <c r="A141" s="36"/>
      <c r="B141" s="170"/>
      <c r="C141" s="171" t="s">
        <v>180</v>
      </c>
      <c r="D141" s="171" t="s">
        <v>126</v>
      </c>
      <c r="E141" s="172" t="s">
        <v>226</v>
      </c>
      <c r="F141" s="173" t="s">
        <v>227</v>
      </c>
      <c r="G141" s="174" t="s">
        <v>147</v>
      </c>
      <c r="H141" s="175">
        <v>89.599999999999994</v>
      </c>
      <c r="I141" s="176"/>
      <c r="J141" s="177">
        <f>ROUND(I141*H141,2)</f>
        <v>0</v>
      </c>
      <c r="K141" s="178"/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0.00084000000000000003</v>
      </c>
      <c r="R141" s="181">
        <f>Q141*H141</f>
        <v>0.075263999999999998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130</v>
      </c>
      <c r="AT141" s="183" t="s">
        <v>126</v>
      </c>
      <c r="AU141" s="183" t="s">
        <v>85</v>
      </c>
      <c r="AY141" s="17" t="s">
        <v>124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14</v>
      </c>
      <c r="BK141" s="184">
        <f>ROUND(I141*H141,2)</f>
        <v>0</v>
      </c>
      <c r="BL141" s="17" t="s">
        <v>130</v>
      </c>
      <c r="BM141" s="183" t="s">
        <v>228</v>
      </c>
    </row>
    <row r="142" s="13" customFormat="1">
      <c r="A142" s="13"/>
      <c r="B142" s="185"/>
      <c r="C142" s="13"/>
      <c r="D142" s="186" t="s">
        <v>165</v>
      </c>
      <c r="E142" s="187" t="s">
        <v>1</v>
      </c>
      <c r="F142" s="188" t="s">
        <v>837</v>
      </c>
      <c r="G142" s="13"/>
      <c r="H142" s="189">
        <v>89.599999999999994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165</v>
      </c>
      <c r="AU142" s="187" t="s">
        <v>85</v>
      </c>
      <c r="AV142" s="13" t="s">
        <v>85</v>
      </c>
      <c r="AW142" s="13" t="s">
        <v>32</v>
      </c>
      <c r="AX142" s="13" t="s">
        <v>14</v>
      </c>
      <c r="AY142" s="187" t="s">
        <v>124</v>
      </c>
    </row>
    <row r="143" s="2" customFormat="1" ht="24.15" customHeight="1">
      <c r="A143" s="36"/>
      <c r="B143" s="170"/>
      <c r="C143" s="171" t="s">
        <v>185</v>
      </c>
      <c r="D143" s="171" t="s">
        <v>126</v>
      </c>
      <c r="E143" s="172" t="s">
        <v>233</v>
      </c>
      <c r="F143" s="173" t="s">
        <v>234</v>
      </c>
      <c r="G143" s="174" t="s">
        <v>147</v>
      </c>
      <c r="H143" s="175">
        <v>89.599999999999994</v>
      </c>
      <c r="I143" s="176"/>
      <c r="J143" s="177">
        <f>ROUND(I143*H143,2)</f>
        <v>0</v>
      </c>
      <c r="K143" s="178"/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130</v>
      </c>
      <c r="AT143" s="183" t="s">
        <v>126</v>
      </c>
      <c r="AU143" s="183" t="s">
        <v>85</v>
      </c>
      <c r="AY143" s="17" t="s">
        <v>124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14</v>
      </c>
      <c r="BK143" s="184">
        <f>ROUND(I143*H143,2)</f>
        <v>0</v>
      </c>
      <c r="BL143" s="17" t="s">
        <v>130</v>
      </c>
      <c r="BM143" s="183" t="s">
        <v>235</v>
      </c>
    </row>
    <row r="144" s="2" customFormat="1" ht="33" customHeight="1">
      <c r="A144" s="36"/>
      <c r="B144" s="170"/>
      <c r="C144" s="171" t="s">
        <v>190</v>
      </c>
      <c r="D144" s="171" t="s">
        <v>126</v>
      </c>
      <c r="E144" s="172" t="s">
        <v>255</v>
      </c>
      <c r="F144" s="173" t="s">
        <v>256</v>
      </c>
      <c r="G144" s="174" t="s">
        <v>174</v>
      </c>
      <c r="H144" s="175">
        <v>44.799999999999997</v>
      </c>
      <c r="I144" s="176"/>
      <c r="J144" s="177">
        <f>ROUND(I144*H144,2)</f>
        <v>0</v>
      </c>
      <c r="K144" s="178"/>
      <c r="L144" s="37"/>
      <c r="M144" s="179" t="s">
        <v>1</v>
      </c>
      <c r="N144" s="180" t="s">
        <v>41</v>
      </c>
      <c r="O144" s="75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130</v>
      </c>
      <c r="AT144" s="183" t="s">
        <v>126</v>
      </c>
      <c r="AU144" s="183" t="s">
        <v>85</v>
      </c>
      <c r="AY144" s="17" t="s">
        <v>124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14</v>
      </c>
      <c r="BK144" s="184">
        <f>ROUND(I144*H144,2)</f>
        <v>0</v>
      </c>
      <c r="BL144" s="17" t="s">
        <v>130</v>
      </c>
      <c r="BM144" s="183" t="s">
        <v>257</v>
      </c>
    </row>
    <row r="145" s="13" customFormat="1">
      <c r="A145" s="13"/>
      <c r="B145" s="185"/>
      <c r="C145" s="13"/>
      <c r="D145" s="186" t="s">
        <v>165</v>
      </c>
      <c r="E145" s="187" t="s">
        <v>1</v>
      </c>
      <c r="F145" s="188" t="s">
        <v>838</v>
      </c>
      <c r="G145" s="13"/>
      <c r="H145" s="189">
        <v>44.799999999999997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165</v>
      </c>
      <c r="AU145" s="187" t="s">
        <v>85</v>
      </c>
      <c r="AV145" s="13" t="s">
        <v>85</v>
      </c>
      <c r="AW145" s="13" t="s">
        <v>32</v>
      </c>
      <c r="AX145" s="13" t="s">
        <v>14</v>
      </c>
      <c r="AY145" s="187" t="s">
        <v>124</v>
      </c>
    </row>
    <row r="146" s="2" customFormat="1" ht="33" customHeight="1">
      <c r="A146" s="36"/>
      <c r="B146" s="170"/>
      <c r="C146" s="171" t="s">
        <v>195</v>
      </c>
      <c r="D146" s="171" t="s">
        <v>126</v>
      </c>
      <c r="E146" s="172" t="s">
        <v>260</v>
      </c>
      <c r="F146" s="173" t="s">
        <v>261</v>
      </c>
      <c r="G146" s="174" t="s">
        <v>174</v>
      </c>
      <c r="H146" s="175">
        <v>6.4000000000000004</v>
      </c>
      <c r="I146" s="176"/>
      <c r="J146" s="177">
        <f>ROUND(I146*H146,2)</f>
        <v>0</v>
      </c>
      <c r="K146" s="178"/>
      <c r="L146" s="37"/>
      <c r="M146" s="179" t="s">
        <v>1</v>
      </c>
      <c r="N146" s="180" t="s">
        <v>41</v>
      </c>
      <c r="O146" s="75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130</v>
      </c>
      <c r="AT146" s="183" t="s">
        <v>126</v>
      </c>
      <c r="AU146" s="183" t="s">
        <v>85</v>
      </c>
      <c r="AY146" s="17" t="s">
        <v>124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14</v>
      </c>
      <c r="BK146" s="184">
        <f>ROUND(I146*H146,2)</f>
        <v>0</v>
      </c>
      <c r="BL146" s="17" t="s">
        <v>130</v>
      </c>
      <c r="BM146" s="183" t="s">
        <v>839</v>
      </c>
    </row>
    <row r="147" s="13" customFormat="1">
      <c r="A147" s="13"/>
      <c r="B147" s="185"/>
      <c r="C147" s="13"/>
      <c r="D147" s="186" t="s">
        <v>165</v>
      </c>
      <c r="E147" s="187" t="s">
        <v>1</v>
      </c>
      <c r="F147" s="188" t="s">
        <v>840</v>
      </c>
      <c r="G147" s="13"/>
      <c r="H147" s="189">
        <v>6.4000000000000004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165</v>
      </c>
      <c r="AU147" s="187" t="s">
        <v>85</v>
      </c>
      <c r="AV147" s="13" t="s">
        <v>85</v>
      </c>
      <c r="AW147" s="13" t="s">
        <v>32</v>
      </c>
      <c r="AX147" s="13" t="s">
        <v>14</v>
      </c>
      <c r="AY147" s="187" t="s">
        <v>124</v>
      </c>
    </row>
    <row r="148" s="2" customFormat="1" ht="24.15" customHeight="1">
      <c r="A148" s="36"/>
      <c r="B148" s="170"/>
      <c r="C148" s="171" t="s">
        <v>8</v>
      </c>
      <c r="D148" s="171" t="s">
        <v>126</v>
      </c>
      <c r="E148" s="172" t="s">
        <v>265</v>
      </c>
      <c r="F148" s="173" t="s">
        <v>266</v>
      </c>
      <c r="G148" s="174" t="s">
        <v>174</v>
      </c>
      <c r="H148" s="175">
        <v>44.799999999999997</v>
      </c>
      <c r="I148" s="176"/>
      <c r="J148" s="177">
        <f>ROUND(I148*H148,2)</f>
        <v>0</v>
      </c>
      <c r="K148" s="178"/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130</v>
      </c>
      <c r="AT148" s="183" t="s">
        <v>126</v>
      </c>
      <c r="AU148" s="183" t="s">
        <v>85</v>
      </c>
      <c r="AY148" s="17" t="s">
        <v>124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14</v>
      </c>
      <c r="BK148" s="184">
        <f>ROUND(I148*H148,2)</f>
        <v>0</v>
      </c>
      <c r="BL148" s="17" t="s">
        <v>130</v>
      </c>
      <c r="BM148" s="183" t="s">
        <v>267</v>
      </c>
    </row>
    <row r="149" s="13" customFormat="1">
      <c r="A149" s="13"/>
      <c r="B149" s="185"/>
      <c r="C149" s="13"/>
      <c r="D149" s="186" t="s">
        <v>165</v>
      </c>
      <c r="E149" s="187" t="s">
        <v>1</v>
      </c>
      <c r="F149" s="188" t="s">
        <v>838</v>
      </c>
      <c r="G149" s="13"/>
      <c r="H149" s="189">
        <v>44.799999999999997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165</v>
      </c>
      <c r="AU149" s="187" t="s">
        <v>85</v>
      </c>
      <c r="AV149" s="13" t="s">
        <v>85</v>
      </c>
      <c r="AW149" s="13" t="s">
        <v>32</v>
      </c>
      <c r="AX149" s="13" t="s">
        <v>14</v>
      </c>
      <c r="AY149" s="187" t="s">
        <v>124</v>
      </c>
    </row>
    <row r="150" s="2" customFormat="1" ht="16.5" customHeight="1">
      <c r="A150" s="36"/>
      <c r="B150" s="170"/>
      <c r="C150" s="171" t="s">
        <v>210</v>
      </c>
      <c r="D150" s="171" t="s">
        <v>126</v>
      </c>
      <c r="E150" s="172" t="s">
        <v>270</v>
      </c>
      <c r="F150" s="173" t="s">
        <v>271</v>
      </c>
      <c r="G150" s="174" t="s">
        <v>174</v>
      </c>
      <c r="H150" s="175">
        <v>44.799999999999997</v>
      </c>
      <c r="I150" s="176"/>
      <c r="J150" s="177">
        <f>ROUND(I150*H150,2)</f>
        <v>0</v>
      </c>
      <c r="K150" s="178"/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130</v>
      </c>
      <c r="AT150" s="183" t="s">
        <v>126</v>
      </c>
      <c r="AU150" s="183" t="s">
        <v>85</v>
      </c>
      <c r="AY150" s="17" t="s">
        <v>124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14</v>
      </c>
      <c r="BK150" s="184">
        <f>ROUND(I150*H150,2)</f>
        <v>0</v>
      </c>
      <c r="BL150" s="17" t="s">
        <v>130</v>
      </c>
      <c r="BM150" s="183" t="s">
        <v>272</v>
      </c>
    </row>
    <row r="151" s="13" customFormat="1">
      <c r="A151" s="13"/>
      <c r="B151" s="185"/>
      <c r="C151" s="13"/>
      <c r="D151" s="186" t="s">
        <v>165</v>
      </c>
      <c r="E151" s="187" t="s">
        <v>1</v>
      </c>
      <c r="F151" s="188" t="s">
        <v>838</v>
      </c>
      <c r="G151" s="13"/>
      <c r="H151" s="189">
        <v>44.799999999999997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165</v>
      </c>
      <c r="AU151" s="187" t="s">
        <v>85</v>
      </c>
      <c r="AV151" s="13" t="s">
        <v>85</v>
      </c>
      <c r="AW151" s="13" t="s">
        <v>32</v>
      </c>
      <c r="AX151" s="13" t="s">
        <v>14</v>
      </c>
      <c r="AY151" s="187" t="s">
        <v>124</v>
      </c>
    </row>
    <row r="152" s="2" customFormat="1" ht="24.15" customHeight="1">
      <c r="A152" s="36"/>
      <c r="B152" s="170"/>
      <c r="C152" s="171" t="s">
        <v>215</v>
      </c>
      <c r="D152" s="171" t="s">
        <v>126</v>
      </c>
      <c r="E152" s="172" t="s">
        <v>274</v>
      </c>
      <c r="F152" s="173" t="s">
        <v>275</v>
      </c>
      <c r="G152" s="174" t="s">
        <v>174</v>
      </c>
      <c r="H152" s="175">
        <v>38.399999999999999</v>
      </c>
      <c r="I152" s="176"/>
      <c r="J152" s="177">
        <f>ROUND(I152*H152,2)</f>
        <v>0</v>
      </c>
      <c r="K152" s="178"/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130</v>
      </c>
      <c r="AT152" s="183" t="s">
        <v>126</v>
      </c>
      <c r="AU152" s="183" t="s">
        <v>85</v>
      </c>
      <c r="AY152" s="17" t="s">
        <v>124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14</v>
      </c>
      <c r="BK152" s="184">
        <f>ROUND(I152*H152,2)</f>
        <v>0</v>
      </c>
      <c r="BL152" s="17" t="s">
        <v>130</v>
      </c>
      <c r="BM152" s="183" t="s">
        <v>276</v>
      </c>
    </row>
    <row r="153" s="13" customFormat="1">
      <c r="A153" s="13"/>
      <c r="B153" s="185"/>
      <c r="C153" s="13"/>
      <c r="D153" s="186" t="s">
        <v>165</v>
      </c>
      <c r="E153" s="187" t="s">
        <v>1</v>
      </c>
      <c r="F153" s="188" t="s">
        <v>841</v>
      </c>
      <c r="G153" s="13"/>
      <c r="H153" s="189">
        <v>38.399999999999999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165</v>
      </c>
      <c r="AU153" s="187" t="s">
        <v>85</v>
      </c>
      <c r="AV153" s="13" t="s">
        <v>85</v>
      </c>
      <c r="AW153" s="13" t="s">
        <v>32</v>
      </c>
      <c r="AX153" s="13" t="s">
        <v>14</v>
      </c>
      <c r="AY153" s="187" t="s">
        <v>124</v>
      </c>
    </row>
    <row r="154" s="2" customFormat="1" ht="24.15" customHeight="1">
      <c r="A154" s="36"/>
      <c r="B154" s="170"/>
      <c r="C154" s="171" t="s">
        <v>220</v>
      </c>
      <c r="D154" s="171" t="s">
        <v>126</v>
      </c>
      <c r="E154" s="172" t="s">
        <v>290</v>
      </c>
      <c r="F154" s="173" t="s">
        <v>291</v>
      </c>
      <c r="G154" s="174" t="s">
        <v>174</v>
      </c>
      <c r="H154" s="175">
        <v>3.2000000000000002</v>
      </c>
      <c r="I154" s="176"/>
      <c r="J154" s="177">
        <f>ROUND(I154*H154,2)</f>
        <v>0</v>
      </c>
      <c r="K154" s="178"/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130</v>
      </c>
      <c r="AT154" s="183" t="s">
        <v>126</v>
      </c>
      <c r="AU154" s="183" t="s">
        <v>85</v>
      </c>
      <c r="AY154" s="17" t="s">
        <v>124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14</v>
      </c>
      <c r="BK154" s="184">
        <f>ROUND(I154*H154,2)</f>
        <v>0</v>
      </c>
      <c r="BL154" s="17" t="s">
        <v>130</v>
      </c>
      <c r="BM154" s="183" t="s">
        <v>292</v>
      </c>
    </row>
    <row r="155" s="13" customFormat="1">
      <c r="A155" s="13"/>
      <c r="B155" s="185"/>
      <c r="C155" s="13"/>
      <c r="D155" s="186" t="s">
        <v>165</v>
      </c>
      <c r="E155" s="187" t="s">
        <v>1</v>
      </c>
      <c r="F155" s="188" t="s">
        <v>842</v>
      </c>
      <c r="G155" s="13"/>
      <c r="H155" s="189">
        <v>6.4000000000000004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165</v>
      </c>
      <c r="AU155" s="187" t="s">
        <v>85</v>
      </c>
      <c r="AV155" s="13" t="s">
        <v>85</v>
      </c>
      <c r="AW155" s="13" t="s">
        <v>32</v>
      </c>
      <c r="AX155" s="13" t="s">
        <v>76</v>
      </c>
      <c r="AY155" s="187" t="s">
        <v>124</v>
      </c>
    </row>
    <row r="156" s="14" customFormat="1">
      <c r="A156" s="14"/>
      <c r="B156" s="194"/>
      <c r="C156" s="14"/>
      <c r="D156" s="186" t="s">
        <v>165</v>
      </c>
      <c r="E156" s="195" t="s">
        <v>1</v>
      </c>
      <c r="F156" s="196" t="s">
        <v>170</v>
      </c>
      <c r="G156" s="14"/>
      <c r="H156" s="197">
        <v>6.4000000000000004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165</v>
      </c>
      <c r="AU156" s="195" t="s">
        <v>85</v>
      </c>
      <c r="AV156" s="14" t="s">
        <v>130</v>
      </c>
      <c r="AW156" s="14" t="s">
        <v>32</v>
      </c>
      <c r="AX156" s="14" t="s">
        <v>76</v>
      </c>
      <c r="AY156" s="195" t="s">
        <v>124</v>
      </c>
    </row>
    <row r="157" s="13" customFormat="1">
      <c r="A157" s="13"/>
      <c r="B157" s="185"/>
      <c r="C157" s="13"/>
      <c r="D157" s="186" t="s">
        <v>165</v>
      </c>
      <c r="E157" s="187" t="s">
        <v>1</v>
      </c>
      <c r="F157" s="188" t="s">
        <v>843</v>
      </c>
      <c r="G157" s="13"/>
      <c r="H157" s="189">
        <v>3.2000000000000002</v>
      </c>
      <c r="I157" s="190"/>
      <c r="J157" s="13"/>
      <c r="K157" s="13"/>
      <c r="L157" s="185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165</v>
      </c>
      <c r="AU157" s="187" t="s">
        <v>85</v>
      </c>
      <c r="AV157" s="13" t="s">
        <v>85</v>
      </c>
      <c r="AW157" s="13" t="s">
        <v>32</v>
      </c>
      <c r="AX157" s="13" t="s">
        <v>14</v>
      </c>
      <c r="AY157" s="187" t="s">
        <v>124</v>
      </c>
    </row>
    <row r="158" s="2" customFormat="1" ht="24.15" customHeight="1">
      <c r="A158" s="36"/>
      <c r="B158" s="170"/>
      <c r="C158" s="171" t="s">
        <v>225</v>
      </c>
      <c r="D158" s="171" t="s">
        <v>126</v>
      </c>
      <c r="E158" s="172" t="s">
        <v>300</v>
      </c>
      <c r="F158" s="173" t="s">
        <v>301</v>
      </c>
      <c r="G158" s="174" t="s">
        <v>174</v>
      </c>
      <c r="H158" s="175">
        <v>3.2000000000000002</v>
      </c>
      <c r="I158" s="176"/>
      <c r="J158" s="177">
        <f>ROUND(I158*H158,2)</f>
        <v>0</v>
      </c>
      <c r="K158" s="178"/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130</v>
      </c>
      <c r="AT158" s="183" t="s">
        <v>126</v>
      </c>
      <c r="AU158" s="183" t="s">
        <v>85</v>
      </c>
      <c r="AY158" s="17" t="s">
        <v>124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14</v>
      </c>
      <c r="BK158" s="184">
        <f>ROUND(I158*H158,2)</f>
        <v>0</v>
      </c>
      <c r="BL158" s="17" t="s">
        <v>130</v>
      </c>
      <c r="BM158" s="183" t="s">
        <v>302</v>
      </c>
    </row>
    <row r="159" s="13" customFormat="1">
      <c r="A159" s="13"/>
      <c r="B159" s="185"/>
      <c r="C159" s="13"/>
      <c r="D159" s="186" t="s">
        <v>165</v>
      </c>
      <c r="E159" s="187" t="s">
        <v>1</v>
      </c>
      <c r="F159" s="188" t="s">
        <v>843</v>
      </c>
      <c r="G159" s="13"/>
      <c r="H159" s="189">
        <v>3.2000000000000002</v>
      </c>
      <c r="I159" s="190"/>
      <c r="J159" s="13"/>
      <c r="K159" s="13"/>
      <c r="L159" s="185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165</v>
      </c>
      <c r="AU159" s="187" t="s">
        <v>85</v>
      </c>
      <c r="AV159" s="13" t="s">
        <v>85</v>
      </c>
      <c r="AW159" s="13" t="s">
        <v>32</v>
      </c>
      <c r="AX159" s="13" t="s">
        <v>14</v>
      </c>
      <c r="AY159" s="187" t="s">
        <v>124</v>
      </c>
    </row>
    <row r="160" s="2" customFormat="1" ht="16.5" customHeight="1">
      <c r="A160" s="36"/>
      <c r="B160" s="170"/>
      <c r="C160" s="202" t="s">
        <v>232</v>
      </c>
      <c r="D160" s="202" t="s">
        <v>279</v>
      </c>
      <c r="E160" s="203" t="s">
        <v>304</v>
      </c>
      <c r="F160" s="204" t="s">
        <v>305</v>
      </c>
      <c r="G160" s="205" t="s">
        <v>282</v>
      </c>
      <c r="H160" s="206">
        <v>12.800000000000001</v>
      </c>
      <c r="I160" s="207"/>
      <c r="J160" s="208">
        <f>ROUND(I160*H160,2)</f>
        <v>0</v>
      </c>
      <c r="K160" s="209"/>
      <c r="L160" s="210"/>
      <c r="M160" s="211" t="s">
        <v>1</v>
      </c>
      <c r="N160" s="212" t="s">
        <v>41</v>
      </c>
      <c r="O160" s="75"/>
      <c r="P160" s="181">
        <f>O160*H160</f>
        <v>0</v>
      </c>
      <c r="Q160" s="181">
        <v>1</v>
      </c>
      <c r="R160" s="181">
        <f>Q160*H160</f>
        <v>12.800000000000001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157</v>
      </c>
      <c r="AT160" s="183" t="s">
        <v>279</v>
      </c>
      <c r="AU160" s="183" t="s">
        <v>85</v>
      </c>
      <c r="AY160" s="17" t="s">
        <v>124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14</v>
      </c>
      <c r="BK160" s="184">
        <f>ROUND(I160*H160,2)</f>
        <v>0</v>
      </c>
      <c r="BL160" s="17" t="s">
        <v>130</v>
      </c>
      <c r="BM160" s="183" t="s">
        <v>306</v>
      </c>
    </row>
    <row r="161" s="13" customFormat="1">
      <c r="A161" s="13"/>
      <c r="B161" s="185"/>
      <c r="C161" s="13"/>
      <c r="D161" s="186" t="s">
        <v>165</v>
      </c>
      <c r="E161" s="187" t="s">
        <v>1</v>
      </c>
      <c r="F161" s="188" t="s">
        <v>844</v>
      </c>
      <c r="G161" s="13"/>
      <c r="H161" s="189">
        <v>12.800000000000001</v>
      </c>
      <c r="I161" s="190"/>
      <c r="J161" s="13"/>
      <c r="K161" s="13"/>
      <c r="L161" s="185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165</v>
      </c>
      <c r="AU161" s="187" t="s">
        <v>85</v>
      </c>
      <c r="AV161" s="13" t="s">
        <v>85</v>
      </c>
      <c r="AW161" s="13" t="s">
        <v>32</v>
      </c>
      <c r="AX161" s="13" t="s">
        <v>14</v>
      </c>
      <c r="AY161" s="187" t="s">
        <v>124</v>
      </c>
    </row>
    <row r="162" s="2" customFormat="1" ht="24.15" customHeight="1">
      <c r="A162" s="36"/>
      <c r="B162" s="170"/>
      <c r="C162" s="171" t="s">
        <v>7</v>
      </c>
      <c r="D162" s="171" t="s">
        <v>126</v>
      </c>
      <c r="E162" s="172" t="s">
        <v>309</v>
      </c>
      <c r="F162" s="173" t="s">
        <v>310</v>
      </c>
      <c r="G162" s="174" t="s">
        <v>147</v>
      </c>
      <c r="H162" s="175">
        <v>38.399999999999999</v>
      </c>
      <c r="I162" s="176"/>
      <c r="J162" s="177">
        <f>ROUND(I162*H162,2)</f>
        <v>0</v>
      </c>
      <c r="K162" s="178"/>
      <c r="L162" s="37"/>
      <c r="M162" s="179" t="s">
        <v>1</v>
      </c>
      <c r="N162" s="180" t="s">
        <v>41</v>
      </c>
      <c r="O162" s="75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3" t="s">
        <v>130</v>
      </c>
      <c r="AT162" s="183" t="s">
        <v>126</v>
      </c>
      <c r="AU162" s="183" t="s">
        <v>85</v>
      </c>
      <c r="AY162" s="17" t="s">
        <v>124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14</v>
      </c>
      <c r="BK162" s="184">
        <f>ROUND(I162*H162,2)</f>
        <v>0</v>
      </c>
      <c r="BL162" s="17" t="s">
        <v>130</v>
      </c>
      <c r="BM162" s="183" t="s">
        <v>311</v>
      </c>
    </row>
    <row r="163" s="13" customFormat="1">
      <c r="A163" s="13"/>
      <c r="B163" s="185"/>
      <c r="C163" s="13"/>
      <c r="D163" s="186" t="s">
        <v>165</v>
      </c>
      <c r="E163" s="187" t="s">
        <v>1</v>
      </c>
      <c r="F163" s="188" t="s">
        <v>845</v>
      </c>
      <c r="G163" s="13"/>
      <c r="H163" s="189">
        <v>38.399999999999999</v>
      </c>
      <c r="I163" s="190"/>
      <c r="J163" s="13"/>
      <c r="K163" s="13"/>
      <c r="L163" s="185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165</v>
      </c>
      <c r="AU163" s="187" t="s">
        <v>85</v>
      </c>
      <c r="AV163" s="13" t="s">
        <v>85</v>
      </c>
      <c r="AW163" s="13" t="s">
        <v>32</v>
      </c>
      <c r="AX163" s="13" t="s">
        <v>14</v>
      </c>
      <c r="AY163" s="187" t="s">
        <v>124</v>
      </c>
    </row>
    <row r="164" s="12" customFormat="1" ht="22.8" customHeight="1">
      <c r="A164" s="12"/>
      <c r="B164" s="157"/>
      <c r="C164" s="12"/>
      <c r="D164" s="158" t="s">
        <v>75</v>
      </c>
      <c r="E164" s="168" t="s">
        <v>157</v>
      </c>
      <c r="F164" s="168" t="s">
        <v>329</v>
      </c>
      <c r="G164" s="12"/>
      <c r="H164" s="12"/>
      <c r="I164" s="160"/>
      <c r="J164" s="169">
        <f>BK164</f>
        <v>0</v>
      </c>
      <c r="K164" s="12"/>
      <c r="L164" s="157"/>
      <c r="M164" s="162"/>
      <c r="N164" s="163"/>
      <c r="O164" s="163"/>
      <c r="P164" s="164">
        <f>SUM(P165:P167)</f>
        <v>0</v>
      </c>
      <c r="Q164" s="163"/>
      <c r="R164" s="164">
        <f>SUM(R165:R167)</f>
        <v>0.55118</v>
      </c>
      <c r="S164" s="163"/>
      <c r="T164" s="165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8" t="s">
        <v>14</v>
      </c>
      <c r="AT164" s="166" t="s">
        <v>75</v>
      </c>
      <c r="AU164" s="166" t="s">
        <v>14</v>
      </c>
      <c r="AY164" s="158" t="s">
        <v>124</v>
      </c>
      <c r="BK164" s="167">
        <f>SUM(BK165:BK167)</f>
        <v>0</v>
      </c>
    </row>
    <row r="165" s="2" customFormat="1" ht="21.75" customHeight="1">
      <c r="A165" s="36"/>
      <c r="B165" s="170"/>
      <c r="C165" s="171" t="s">
        <v>242</v>
      </c>
      <c r="D165" s="171" t="s">
        <v>126</v>
      </c>
      <c r="E165" s="172" t="s">
        <v>335</v>
      </c>
      <c r="F165" s="173" t="s">
        <v>336</v>
      </c>
      <c r="G165" s="174" t="s">
        <v>139</v>
      </c>
      <c r="H165" s="175">
        <v>40</v>
      </c>
      <c r="I165" s="176"/>
      <c r="J165" s="177">
        <f>ROUND(I165*H165,2)</f>
        <v>0</v>
      </c>
      <c r="K165" s="178"/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6.9999999999999994E-05</v>
      </c>
      <c r="R165" s="181">
        <f>Q165*H165</f>
        <v>0.0027999999999999995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130</v>
      </c>
      <c r="AT165" s="183" t="s">
        <v>126</v>
      </c>
      <c r="AU165" s="183" t="s">
        <v>85</v>
      </c>
      <c r="AY165" s="17" t="s">
        <v>124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14</v>
      </c>
      <c r="BK165" s="184">
        <f>ROUND(I165*H165,2)</f>
        <v>0</v>
      </c>
      <c r="BL165" s="17" t="s">
        <v>130</v>
      </c>
      <c r="BM165" s="183" t="s">
        <v>337</v>
      </c>
    </row>
    <row r="166" s="2" customFormat="1" ht="24.15" customHeight="1">
      <c r="A166" s="36"/>
      <c r="B166" s="170"/>
      <c r="C166" s="171" t="s">
        <v>246</v>
      </c>
      <c r="D166" s="171" t="s">
        <v>126</v>
      </c>
      <c r="E166" s="172" t="s">
        <v>339</v>
      </c>
      <c r="F166" s="173" t="s">
        <v>340</v>
      </c>
      <c r="G166" s="174" t="s">
        <v>341</v>
      </c>
      <c r="H166" s="175">
        <v>2</v>
      </c>
      <c r="I166" s="176"/>
      <c r="J166" s="177">
        <f>ROUND(I166*H166,2)</f>
        <v>0</v>
      </c>
      <c r="K166" s="178"/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0.010189999999999999</v>
      </c>
      <c r="R166" s="181">
        <f>Q166*H166</f>
        <v>0.020379999999999999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130</v>
      </c>
      <c r="AT166" s="183" t="s">
        <v>126</v>
      </c>
      <c r="AU166" s="183" t="s">
        <v>85</v>
      </c>
      <c r="AY166" s="17" t="s">
        <v>124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14</v>
      </c>
      <c r="BK166" s="184">
        <f>ROUND(I166*H166,2)</f>
        <v>0</v>
      </c>
      <c r="BL166" s="17" t="s">
        <v>130</v>
      </c>
      <c r="BM166" s="183" t="s">
        <v>342</v>
      </c>
    </row>
    <row r="167" s="2" customFormat="1" ht="16.5" customHeight="1">
      <c r="A167" s="36"/>
      <c r="B167" s="170"/>
      <c r="C167" s="202" t="s">
        <v>250</v>
      </c>
      <c r="D167" s="202" t="s">
        <v>279</v>
      </c>
      <c r="E167" s="203" t="s">
        <v>344</v>
      </c>
      <c r="F167" s="204" t="s">
        <v>345</v>
      </c>
      <c r="G167" s="205" t="s">
        <v>341</v>
      </c>
      <c r="H167" s="206">
        <v>2</v>
      </c>
      <c r="I167" s="207"/>
      <c r="J167" s="208">
        <f>ROUND(I167*H167,2)</f>
        <v>0</v>
      </c>
      <c r="K167" s="209"/>
      <c r="L167" s="210"/>
      <c r="M167" s="211" t="s">
        <v>1</v>
      </c>
      <c r="N167" s="212" t="s">
        <v>41</v>
      </c>
      <c r="O167" s="75"/>
      <c r="P167" s="181">
        <f>O167*H167</f>
        <v>0</v>
      </c>
      <c r="Q167" s="181">
        <v>0.26400000000000001</v>
      </c>
      <c r="R167" s="181">
        <f>Q167*H167</f>
        <v>0.52800000000000002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157</v>
      </c>
      <c r="AT167" s="183" t="s">
        <v>279</v>
      </c>
      <c r="AU167" s="183" t="s">
        <v>85</v>
      </c>
      <c r="AY167" s="17" t="s">
        <v>124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14</v>
      </c>
      <c r="BK167" s="184">
        <f>ROUND(I167*H167,2)</f>
        <v>0</v>
      </c>
      <c r="BL167" s="17" t="s">
        <v>130</v>
      </c>
      <c r="BM167" s="183" t="s">
        <v>346</v>
      </c>
    </row>
    <row r="168" s="12" customFormat="1" ht="22.8" customHeight="1">
      <c r="A168" s="12"/>
      <c r="B168" s="157"/>
      <c r="C168" s="12"/>
      <c r="D168" s="158" t="s">
        <v>75</v>
      </c>
      <c r="E168" s="168" t="s">
        <v>161</v>
      </c>
      <c r="F168" s="168" t="s">
        <v>347</v>
      </c>
      <c r="G168" s="12"/>
      <c r="H168" s="12"/>
      <c r="I168" s="160"/>
      <c r="J168" s="169">
        <f>BK168</f>
        <v>0</v>
      </c>
      <c r="K168" s="12"/>
      <c r="L168" s="157"/>
      <c r="M168" s="162"/>
      <c r="N168" s="163"/>
      <c r="O168" s="163"/>
      <c r="P168" s="164">
        <f>P169</f>
        <v>0</v>
      </c>
      <c r="Q168" s="163"/>
      <c r="R168" s="164">
        <f>R169</f>
        <v>8.4954099999999997</v>
      </c>
      <c r="S168" s="163"/>
      <c r="T168" s="165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8" t="s">
        <v>14</v>
      </c>
      <c r="AT168" s="166" t="s">
        <v>75</v>
      </c>
      <c r="AU168" s="166" t="s">
        <v>14</v>
      </c>
      <c r="AY168" s="158" t="s">
        <v>124</v>
      </c>
      <c r="BK168" s="167">
        <f>BK169</f>
        <v>0</v>
      </c>
    </row>
    <row r="169" s="2" customFormat="1" ht="33" customHeight="1">
      <c r="A169" s="36"/>
      <c r="B169" s="170"/>
      <c r="C169" s="171" t="s">
        <v>254</v>
      </c>
      <c r="D169" s="171" t="s">
        <v>126</v>
      </c>
      <c r="E169" s="172" t="s">
        <v>349</v>
      </c>
      <c r="F169" s="173" t="s">
        <v>350</v>
      </c>
      <c r="G169" s="174" t="s">
        <v>139</v>
      </c>
      <c r="H169" s="175">
        <v>17</v>
      </c>
      <c r="I169" s="176"/>
      <c r="J169" s="177">
        <f>ROUND(I169*H169,2)</f>
        <v>0</v>
      </c>
      <c r="K169" s="178"/>
      <c r="L169" s="37"/>
      <c r="M169" s="179" t="s">
        <v>1</v>
      </c>
      <c r="N169" s="180" t="s">
        <v>41</v>
      </c>
      <c r="O169" s="75"/>
      <c r="P169" s="181">
        <f>O169*H169</f>
        <v>0</v>
      </c>
      <c r="Q169" s="181">
        <v>0.49973000000000001</v>
      </c>
      <c r="R169" s="181">
        <f>Q169*H169</f>
        <v>8.4954099999999997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130</v>
      </c>
      <c r="AT169" s="183" t="s">
        <v>126</v>
      </c>
      <c r="AU169" s="183" t="s">
        <v>85</v>
      </c>
      <c r="AY169" s="17" t="s">
        <v>124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14</v>
      </c>
      <c r="BK169" s="184">
        <f>ROUND(I169*H169,2)</f>
        <v>0</v>
      </c>
      <c r="BL169" s="17" t="s">
        <v>130</v>
      </c>
      <c r="BM169" s="183" t="s">
        <v>351</v>
      </c>
    </row>
    <row r="170" s="12" customFormat="1" ht="22.8" customHeight="1">
      <c r="A170" s="12"/>
      <c r="B170" s="157"/>
      <c r="C170" s="12"/>
      <c r="D170" s="158" t="s">
        <v>75</v>
      </c>
      <c r="E170" s="168" t="s">
        <v>352</v>
      </c>
      <c r="F170" s="168" t="s">
        <v>353</v>
      </c>
      <c r="G170" s="12"/>
      <c r="H170" s="12"/>
      <c r="I170" s="160"/>
      <c r="J170" s="169">
        <f>BK170</f>
        <v>0</v>
      </c>
      <c r="K170" s="12"/>
      <c r="L170" s="157"/>
      <c r="M170" s="162"/>
      <c r="N170" s="163"/>
      <c r="O170" s="163"/>
      <c r="P170" s="164">
        <f>P171</f>
        <v>0</v>
      </c>
      <c r="Q170" s="163"/>
      <c r="R170" s="164">
        <f>R171</f>
        <v>0</v>
      </c>
      <c r="S170" s="163"/>
      <c r="T170" s="16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8" t="s">
        <v>14</v>
      </c>
      <c r="AT170" s="166" t="s">
        <v>75</v>
      </c>
      <c r="AU170" s="166" t="s">
        <v>14</v>
      </c>
      <c r="AY170" s="158" t="s">
        <v>124</v>
      </c>
      <c r="BK170" s="167">
        <f>BK171</f>
        <v>0</v>
      </c>
    </row>
    <row r="171" s="2" customFormat="1" ht="33" customHeight="1">
      <c r="A171" s="36"/>
      <c r="B171" s="170"/>
      <c r="C171" s="171" t="s">
        <v>259</v>
      </c>
      <c r="D171" s="171" t="s">
        <v>126</v>
      </c>
      <c r="E171" s="172" t="s">
        <v>355</v>
      </c>
      <c r="F171" s="173" t="s">
        <v>356</v>
      </c>
      <c r="G171" s="174" t="s">
        <v>282</v>
      </c>
      <c r="H171" s="175">
        <v>22.117000000000001</v>
      </c>
      <c r="I171" s="176"/>
      <c r="J171" s="177">
        <f>ROUND(I171*H171,2)</f>
        <v>0</v>
      </c>
      <c r="K171" s="178"/>
      <c r="L171" s="37"/>
      <c r="M171" s="179" t="s">
        <v>1</v>
      </c>
      <c r="N171" s="180" t="s">
        <v>41</v>
      </c>
      <c r="O171" s="75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130</v>
      </c>
      <c r="AT171" s="183" t="s">
        <v>126</v>
      </c>
      <c r="AU171" s="183" t="s">
        <v>85</v>
      </c>
      <c r="AY171" s="17" t="s">
        <v>124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14</v>
      </c>
      <c r="BK171" s="184">
        <f>ROUND(I171*H171,2)</f>
        <v>0</v>
      </c>
      <c r="BL171" s="17" t="s">
        <v>130</v>
      </c>
      <c r="BM171" s="183" t="s">
        <v>357</v>
      </c>
    </row>
    <row r="172" s="12" customFormat="1" ht="25.92" customHeight="1">
      <c r="A172" s="12"/>
      <c r="B172" s="157"/>
      <c r="C172" s="12"/>
      <c r="D172" s="158" t="s">
        <v>75</v>
      </c>
      <c r="E172" s="159" t="s">
        <v>279</v>
      </c>
      <c r="F172" s="159" t="s">
        <v>358</v>
      </c>
      <c r="G172" s="12"/>
      <c r="H172" s="12"/>
      <c r="I172" s="160"/>
      <c r="J172" s="161">
        <f>BK172</f>
        <v>0</v>
      </c>
      <c r="K172" s="12"/>
      <c r="L172" s="157"/>
      <c r="M172" s="162"/>
      <c r="N172" s="163"/>
      <c r="O172" s="163"/>
      <c r="P172" s="164">
        <f>P173</f>
        <v>0</v>
      </c>
      <c r="Q172" s="163"/>
      <c r="R172" s="164">
        <f>R173</f>
        <v>0.0053600000000000002</v>
      </c>
      <c r="S172" s="163"/>
      <c r="T172" s="16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8" t="s">
        <v>136</v>
      </c>
      <c r="AT172" s="166" t="s">
        <v>75</v>
      </c>
      <c r="AU172" s="166" t="s">
        <v>76</v>
      </c>
      <c r="AY172" s="158" t="s">
        <v>124</v>
      </c>
      <c r="BK172" s="167">
        <f>BK173</f>
        <v>0</v>
      </c>
    </row>
    <row r="173" s="12" customFormat="1" ht="22.8" customHeight="1">
      <c r="A173" s="12"/>
      <c r="B173" s="157"/>
      <c r="C173" s="12"/>
      <c r="D173" s="158" t="s">
        <v>75</v>
      </c>
      <c r="E173" s="168" t="s">
        <v>359</v>
      </c>
      <c r="F173" s="168" t="s">
        <v>360</v>
      </c>
      <c r="G173" s="12"/>
      <c r="H173" s="12"/>
      <c r="I173" s="160"/>
      <c r="J173" s="169">
        <f>BK173</f>
        <v>0</v>
      </c>
      <c r="K173" s="12"/>
      <c r="L173" s="157"/>
      <c r="M173" s="162"/>
      <c r="N173" s="163"/>
      <c r="O173" s="163"/>
      <c r="P173" s="164">
        <f>SUM(P174:P179)</f>
        <v>0</v>
      </c>
      <c r="Q173" s="163"/>
      <c r="R173" s="164">
        <f>SUM(R174:R179)</f>
        <v>0.0053600000000000002</v>
      </c>
      <c r="S173" s="163"/>
      <c r="T173" s="165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8" t="s">
        <v>136</v>
      </c>
      <c r="AT173" s="166" t="s">
        <v>75</v>
      </c>
      <c r="AU173" s="166" t="s">
        <v>14</v>
      </c>
      <c r="AY173" s="158" t="s">
        <v>124</v>
      </c>
      <c r="BK173" s="167">
        <f>SUM(BK174:BK179)</f>
        <v>0</v>
      </c>
    </row>
    <row r="174" s="2" customFormat="1" ht="16.5" customHeight="1">
      <c r="A174" s="36"/>
      <c r="B174" s="170"/>
      <c r="C174" s="171" t="s">
        <v>264</v>
      </c>
      <c r="D174" s="171" t="s">
        <v>126</v>
      </c>
      <c r="E174" s="172" t="s">
        <v>517</v>
      </c>
      <c r="F174" s="173" t="s">
        <v>518</v>
      </c>
      <c r="G174" s="174" t="s">
        <v>341</v>
      </c>
      <c r="H174" s="175">
        <v>1</v>
      </c>
      <c r="I174" s="176"/>
      <c r="J174" s="177">
        <f>ROUND(I174*H174,2)</f>
        <v>0</v>
      </c>
      <c r="K174" s="178"/>
      <c r="L174" s="37"/>
      <c r="M174" s="179" t="s">
        <v>1</v>
      </c>
      <c r="N174" s="180" t="s">
        <v>41</v>
      </c>
      <c r="O174" s="75"/>
      <c r="P174" s="181">
        <f>O174*H174</f>
        <v>0</v>
      </c>
      <c r="Q174" s="181">
        <v>0.0053600000000000002</v>
      </c>
      <c r="R174" s="181">
        <f>Q174*H174</f>
        <v>0.0053600000000000002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364</v>
      </c>
      <c r="AT174" s="183" t="s">
        <v>126</v>
      </c>
      <c r="AU174" s="183" t="s">
        <v>85</v>
      </c>
      <c r="AY174" s="17" t="s">
        <v>124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14</v>
      </c>
      <c r="BK174" s="184">
        <f>ROUND(I174*H174,2)</f>
        <v>0</v>
      </c>
      <c r="BL174" s="17" t="s">
        <v>364</v>
      </c>
      <c r="BM174" s="183" t="s">
        <v>519</v>
      </c>
    </row>
    <row r="175" s="2" customFormat="1" ht="24.15" customHeight="1">
      <c r="A175" s="36"/>
      <c r="B175" s="170"/>
      <c r="C175" s="202" t="s">
        <v>269</v>
      </c>
      <c r="D175" s="202" t="s">
        <v>279</v>
      </c>
      <c r="E175" s="203" t="s">
        <v>746</v>
      </c>
      <c r="F175" s="204" t="s">
        <v>522</v>
      </c>
      <c r="G175" s="205" t="s">
        <v>407</v>
      </c>
      <c r="H175" s="206">
        <v>1</v>
      </c>
      <c r="I175" s="207"/>
      <c r="J175" s="208">
        <f>ROUND(I175*H175,2)</f>
        <v>0</v>
      </c>
      <c r="K175" s="209"/>
      <c r="L175" s="210"/>
      <c r="M175" s="211" t="s">
        <v>1</v>
      </c>
      <c r="N175" s="212" t="s">
        <v>41</v>
      </c>
      <c r="O175" s="75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369</v>
      </c>
      <c r="AT175" s="183" t="s">
        <v>279</v>
      </c>
      <c r="AU175" s="183" t="s">
        <v>85</v>
      </c>
      <c r="AY175" s="17" t="s">
        <v>124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14</v>
      </c>
      <c r="BK175" s="184">
        <f>ROUND(I175*H175,2)</f>
        <v>0</v>
      </c>
      <c r="BL175" s="17" t="s">
        <v>364</v>
      </c>
      <c r="BM175" s="183" t="s">
        <v>523</v>
      </c>
    </row>
    <row r="176" s="2" customFormat="1" ht="55.5" customHeight="1">
      <c r="A176" s="36"/>
      <c r="B176" s="170"/>
      <c r="C176" s="171" t="s">
        <v>273</v>
      </c>
      <c r="D176" s="171" t="s">
        <v>126</v>
      </c>
      <c r="E176" s="172" t="s">
        <v>750</v>
      </c>
      <c r="F176" s="173" t="s">
        <v>846</v>
      </c>
      <c r="G176" s="174" t="s">
        <v>555</v>
      </c>
      <c r="H176" s="175">
        <v>1</v>
      </c>
      <c r="I176" s="176"/>
      <c r="J176" s="177">
        <f>ROUND(I176*H176,2)</f>
        <v>0</v>
      </c>
      <c r="K176" s="178"/>
      <c r="L176" s="37"/>
      <c r="M176" s="179" t="s">
        <v>1</v>
      </c>
      <c r="N176" s="180" t="s">
        <v>41</v>
      </c>
      <c r="O176" s="75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364</v>
      </c>
      <c r="AT176" s="183" t="s">
        <v>126</v>
      </c>
      <c r="AU176" s="183" t="s">
        <v>85</v>
      </c>
      <c r="AY176" s="17" t="s">
        <v>124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14</v>
      </c>
      <c r="BK176" s="184">
        <f>ROUND(I176*H176,2)</f>
        <v>0</v>
      </c>
      <c r="BL176" s="17" t="s">
        <v>364</v>
      </c>
      <c r="BM176" s="183" t="s">
        <v>847</v>
      </c>
    </row>
    <row r="177" s="2" customFormat="1" ht="21.75" customHeight="1">
      <c r="A177" s="36"/>
      <c r="B177" s="170"/>
      <c r="C177" s="171" t="s">
        <v>278</v>
      </c>
      <c r="D177" s="171" t="s">
        <v>126</v>
      </c>
      <c r="E177" s="172" t="s">
        <v>596</v>
      </c>
      <c r="F177" s="173" t="s">
        <v>597</v>
      </c>
      <c r="G177" s="174" t="s">
        <v>598</v>
      </c>
      <c r="H177" s="175">
        <v>1</v>
      </c>
      <c r="I177" s="176"/>
      <c r="J177" s="177">
        <f>ROUND(I177*H177,2)</f>
        <v>0</v>
      </c>
      <c r="K177" s="178"/>
      <c r="L177" s="37"/>
      <c r="M177" s="179" t="s">
        <v>1</v>
      </c>
      <c r="N177" s="180" t="s">
        <v>41</v>
      </c>
      <c r="O177" s="75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364</v>
      </c>
      <c r="AT177" s="183" t="s">
        <v>126</v>
      </c>
      <c r="AU177" s="183" t="s">
        <v>85</v>
      </c>
      <c r="AY177" s="17" t="s">
        <v>124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14</v>
      </c>
      <c r="BK177" s="184">
        <f>ROUND(I177*H177,2)</f>
        <v>0</v>
      </c>
      <c r="BL177" s="17" t="s">
        <v>364</v>
      </c>
      <c r="BM177" s="183" t="s">
        <v>599</v>
      </c>
    </row>
    <row r="178" s="2" customFormat="1" ht="21.75" customHeight="1">
      <c r="A178" s="36"/>
      <c r="B178" s="170"/>
      <c r="C178" s="171" t="s">
        <v>289</v>
      </c>
      <c r="D178" s="171" t="s">
        <v>126</v>
      </c>
      <c r="E178" s="172" t="s">
        <v>601</v>
      </c>
      <c r="F178" s="173" t="s">
        <v>602</v>
      </c>
      <c r="G178" s="174" t="s">
        <v>139</v>
      </c>
      <c r="H178" s="175">
        <v>40</v>
      </c>
      <c r="I178" s="176"/>
      <c r="J178" s="177">
        <f>ROUND(I178*H178,2)</f>
        <v>0</v>
      </c>
      <c r="K178" s="178"/>
      <c r="L178" s="37"/>
      <c r="M178" s="179" t="s">
        <v>1</v>
      </c>
      <c r="N178" s="180" t="s">
        <v>41</v>
      </c>
      <c r="O178" s="75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364</v>
      </c>
      <c r="AT178" s="183" t="s">
        <v>126</v>
      </c>
      <c r="AU178" s="183" t="s">
        <v>85</v>
      </c>
      <c r="AY178" s="17" t="s">
        <v>124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14</v>
      </c>
      <c r="BK178" s="184">
        <f>ROUND(I178*H178,2)</f>
        <v>0</v>
      </c>
      <c r="BL178" s="17" t="s">
        <v>364</v>
      </c>
      <c r="BM178" s="183" t="s">
        <v>603</v>
      </c>
    </row>
    <row r="179" s="2" customFormat="1" ht="16.5" customHeight="1">
      <c r="A179" s="36"/>
      <c r="B179" s="170"/>
      <c r="C179" s="171" t="s">
        <v>299</v>
      </c>
      <c r="D179" s="171" t="s">
        <v>126</v>
      </c>
      <c r="E179" s="172" t="s">
        <v>754</v>
      </c>
      <c r="F179" s="173" t="s">
        <v>610</v>
      </c>
      <c r="G179" s="174" t="s">
        <v>147</v>
      </c>
      <c r="H179" s="175">
        <v>2.1499999999999999</v>
      </c>
      <c r="I179" s="176"/>
      <c r="J179" s="177">
        <f>ROUND(I179*H179,2)</f>
        <v>0</v>
      </c>
      <c r="K179" s="178"/>
      <c r="L179" s="37"/>
      <c r="M179" s="179" t="s">
        <v>1</v>
      </c>
      <c r="N179" s="180" t="s">
        <v>41</v>
      </c>
      <c r="O179" s="75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364</v>
      </c>
      <c r="AT179" s="183" t="s">
        <v>126</v>
      </c>
      <c r="AU179" s="183" t="s">
        <v>85</v>
      </c>
      <c r="AY179" s="17" t="s">
        <v>124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14</v>
      </c>
      <c r="BK179" s="184">
        <f>ROUND(I179*H179,2)</f>
        <v>0</v>
      </c>
      <c r="BL179" s="17" t="s">
        <v>364</v>
      </c>
      <c r="BM179" s="183" t="s">
        <v>848</v>
      </c>
    </row>
    <row r="180" s="12" customFormat="1" ht="25.92" customHeight="1">
      <c r="A180" s="12"/>
      <c r="B180" s="157"/>
      <c r="C180" s="12"/>
      <c r="D180" s="158" t="s">
        <v>75</v>
      </c>
      <c r="E180" s="159" t="s">
        <v>620</v>
      </c>
      <c r="F180" s="159" t="s">
        <v>621</v>
      </c>
      <c r="G180" s="12"/>
      <c r="H180" s="12"/>
      <c r="I180" s="160"/>
      <c r="J180" s="161">
        <f>BK180</f>
        <v>0</v>
      </c>
      <c r="K180" s="12"/>
      <c r="L180" s="157"/>
      <c r="M180" s="162"/>
      <c r="N180" s="163"/>
      <c r="O180" s="163"/>
      <c r="P180" s="164">
        <f>SUM(P181:P187)</f>
        <v>0</v>
      </c>
      <c r="Q180" s="163"/>
      <c r="R180" s="164">
        <f>SUM(R181:R187)</f>
        <v>0</v>
      </c>
      <c r="S180" s="163"/>
      <c r="T180" s="165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8" t="s">
        <v>130</v>
      </c>
      <c r="AT180" s="166" t="s">
        <v>75</v>
      </c>
      <c r="AU180" s="166" t="s">
        <v>76</v>
      </c>
      <c r="AY180" s="158" t="s">
        <v>124</v>
      </c>
      <c r="BK180" s="167">
        <f>SUM(BK181:BK187)</f>
        <v>0</v>
      </c>
    </row>
    <row r="181" s="2" customFormat="1" ht="16.5" customHeight="1">
      <c r="A181" s="36"/>
      <c r="B181" s="170"/>
      <c r="C181" s="171" t="s">
        <v>303</v>
      </c>
      <c r="D181" s="171" t="s">
        <v>126</v>
      </c>
      <c r="E181" s="172" t="s">
        <v>759</v>
      </c>
      <c r="F181" s="173" t="s">
        <v>629</v>
      </c>
      <c r="G181" s="174" t="s">
        <v>129</v>
      </c>
      <c r="H181" s="175">
        <v>8</v>
      </c>
      <c r="I181" s="176"/>
      <c r="J181" s="177">
        <f>ROUND(I181*H181,2)</f>
        <v>0</v>
      </c>
      <c r="K181" s="178"/>
      <c r="L181" s="37"/>
      <c r="M181" s="179" t="s">
        <v>1</v>
      </c>
      <c r="N181" s="180" t="s">
        <v>41</v>
      </c>
      <c r="O181" s="75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625</v>
      </c>
      <c r="AT181" s="183" t="s">
        <v>126</v>
      </c>
      <c r="AU181" s="183" t="s">
        <v>14</v>
      </c>
      <c r="AY181" s="17" t="s">
        <v>124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7" t="s">
        <v>14</v>
      </c>
      <c r="BK181" s="184">
        <f>ROUND(I181*H181,2)</f>
        <v>0</v>
      </c>
      <c r="BL181" s="17" t="s">
        <v>625</v>
      </c>
      <c r="BM181" s="183" t="s">
        <v>630</v>
      </c>
    </row>
    <row r="182" s="2" customFormat="1" ht="16.5" customHeight="1">
      <c r="A182" s="36"/>
      <c r="B182" s="170"/>
      <c r="C182" s="171" t="s">
        <v>308</v>
      </c>
      <c r="D182" s="171" t="s">
        <v>126</v>
      </c>
      <c r="E182" s="172" t="s">
        <v>762</v>
      </c>
      <c r="F182" s="173" t="s">
        <v>633</v>
      </c>
      <c r="G182" s="174" t="s">
        <v>129</v>
      </c>
      <c r="H182" s="175">
        <v>16</v>
      </c>
      <c r="I182" s="176"/>
      <c r="J182" s="177">
        <f>ROUND(I182*H182,2)</f>
        <v>0</v>
      </c>
      <c r="K182" s="178"/>
      <c r="L182" s="37"/>
      <c r="M182" s="179" t="s">
        <v>1</v>
      </c>
      <c r="N182" s="180" t="s">
        <v>41</v>
      </c>
      <c r="O182" s="75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625</v>
      </c>
      <c r="AT182" s="183" t="s">
        <v>126</v>
      </c>
      <c r="AU182" s="183" t="s">
        <v>14</v>
      </c>
      <c r="AY182" s="17" t="s">
        <v>124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14</v>
      </c>
      <c r="BK182" s="184">
        <f>ROUND(I182*H182,2)</f>
        <v>0</v>
      </c>
      <c r="BL182" s="17" t="s">
        <v>625</v>
      </c>
      <c r="BM182" s="183" t="s">
        <v>634</v>
      </c>
    </row>
    <row r="183" s="2" customFormat="1" ht="16.5" customHeight="1">
      <c r="A183" s="36"/>
      <c r="B183" s="170"/>
      <c r="C183" s="171" t="s">
        <v>314</v>
      </c>
      <c r="D183" s="171" t="s">
        <v>126</v>
      </c>
      <c r="E183" s="172" t="s">
        <v>765</v>
      </c>
      <c r="F183" s="173" t="s">
        <v>637</v>
      </c>
      <c r="G183" s="174" t="s">
        <v>407</v>
      </c>
      <c r="H183" s="175">
        <v>1</v>
      </c>
      <c r="I183" s="176"/>
      <c r="J183" s="177">
        <f>ROUND(I183*H183,2)</f>
        <v>0</v>
      </c>
      <c r="K183" s="178"/>
      <c r="L183" s="37"/>
      <c r="M183" s="179" t="s">
        <v>1</v>
      </c>
      <c r="N183" s="180" t="s">
        <v>41</v>
      </c>
      <c r="O183" s="75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625</v>
      </c>
      <c r="AT183" s="183" t="s">
        <v>126</v>
      </c>
      <c r="AU183" s="183" t="s">
        <v>14</v>
      </c>
      <c r="AY183" s="17" t="s">
        <v>124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14</v>
      </c>
      <c r="BK183" s="184">
        <f>ROUND(I183*H183,2)</f>
        <v>0</v>
      </c>
      <c r="BL183" s="17" t="s">
        <v>625</v>
      </c>
      <c r="BM183" s="183" t="s">
        <v>638</v>
      </c>
    </row>
    <row r="184" s="2" customFormat="1" ht="16.5" customHeight="1">
      <c r="A184" s="36"/>
      <c r="B184" s="170"/>
      <c r="C184" s="171" t="s">
        <v>319</v>
      </c>
      <c r="D184" s="171" t="s">
        <v>126</v>
      </c>
      <c r="E184" s="172" t="s">
        <v>768</v>
      </c>
      <c r="F184" s="173" t="s">
        <v>641</v>
      </c>
      <c r="G184" s="174" t="s">
        <v>407</v>
      </c>
      <c r="H184" s="175">
        <v>1</v>
      </c>
      <c r="I184" s="176"/>
      <c r="J184" s="177">
        <f>ROUND(I184*H184,2)</f>
        <v>0</v>
      </c>
      <c r="K184" s="178"/>
      <c r="L184" s="37"/>
      <c r="M184" s="179" t="s">
        <v>1</v>
      </c>
      <c r="N184" s="180" t="s">
        <v>41</v>
      </c>
      <c r="O184" s="75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625</v>
      </c>
      <c r="AT184" s="183" t="s">
        <v>126</v>
      </c>
      <c r="AU184" s="183" t="s">
        <v>14</v>
      </c>
      <c r="AY184" s="17" t="s">
        <v>124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14</v>
      </c>
      <c r="BK184" s="184">
        <f>ROUND(I184*H184,2)</f>
        <v>0</v>
      </c>
      <c r="BL184" s="17" t="s">
        <v>625</v>
      </c>
      <c r="BM184" s="183" t="s">
        <v>642</v>
      </c>
    </row>
    <row r="185" s="2" customFormat="1" ht="16.5" customHeight="1">
      <c r="A185" s="36"/>
      <c r="B185" s="170"/>
      <c r="C185" s="171" t="s">
        <v>323</v>
      </c>
      <c r="D185" s="171" t="s">
        <v>126</v>
      </c>
      <c r="E185" s="172" t="s">
        <v>770</v>
      </c>
      <c r="F185" s="173" t="s">
        <v>645</v>
      </c>
      <c r="G185" s="174" t="s">
        <v>407</v>
      </c>
      <c r="H185" s="175">
        <v>1</v>
      </c>
      <c r="I185" s="176"/>
      <c r="J185" s="177">
        <f>ROUND(I185*H185,2)</f>
        <v>0</v>
      </c>
      <c r="K185" s="178"/>
      <c r="L185" s="37"/>
      <c r="M185" s="179" t="s">
        <v>1</v>
      </c>
      <c r="N185" s="180" t="s">
        <v>41</v>
      </c>
      <c r="O185" s="75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625</v>
      </c>
      <c r="AT185" s="183" t="s">
        <v>126</v>
      </c>
      <c r="AU185" s="183" t="s">
        <v>14</v>
      </c>
      <c r="AY185" s="17" t="s">
        <v>124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14</v>
      </c>
      <c r="BK185" s="184">
        <f>ROUND(I185*H185,2)</f>
        <v>0</v>
      </c>
      <c r="BL185" s="17" t="s">
        <v>625</v>
      </c>
      <c r="BM185" s="183" t="s">
        <v>646</v>
      </c>
    </row>
    <row r="186" s="2" customFormat="1" ht="16.5" customHeight="1">
      <c r="A186" s="36"/>
      <c r="B186" s="170"/>
      <c r="C186" s="171" t="s">
        <v>330</v>
      </c>
      <c r="D186" s="171" t="s">
        <v>126</v>
      </c>
      <c r="E186" s="172" t="s">
        <v>773</v>
      </c>
      <c r="F186" s="173" t="s">
        <v>649</v>
      </c>
      <c r="G186" s="174" t="s">
        <v>407</v>
      </c>
      <c r="H186" s="175">
        <v>1</v>
      </c>
      <c r="I186" s="176"/>
      <c r="J186" s="177">
        <f>ROUND(I186*H186,2)</f>
        <v>0</v>
      </c>
      <c r="K186" s="178"/>
      <c r="L186" s="37"/>
      <c r="M186" s="179" t="s">
        <v>1</v>
      </c>
      <c r="N186" s="180" t="s">
        <v>41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625</v>
      </c>
      <c r="AT186" s="183" t="s">
        <v>126</v>
      </c>
      <c r="AU186" s="183" t="s">
        <v>14</v>
      </c>
      <c r="AY186" s="17" t="s">
        <v>124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14</v>
      </c>
      <c r="BK186" s="184">
        <f>ROUND(I186*H186,2)</f>
        <v>0</v>
      </c>
      <c r="BL186" s="17" t="s">
        <v>625</v>
      </c>
      <c r="BM186" s="183" t="s">
        <v>650</v>
      </c>
    </row>
    <row r="187" s="2" customFormat="1" ht="24.15" customHeight="1">
      <c r="A187" s="36"/>
      <c r="B187" s="170"/>
      <c r="C187" s="171" t="s">
        <v>334</v>
      </c>
      <c r="D187" s="171" t="s">
        <v>126</v>
      </c>
      <c r="E187" s="172" t="s">
        <v>775</v>
      </c>
      <c r="F187" s="173" t="s">
        <v>849</v>
      </c>
      <c r="G187" s="174" t="s">
        <v>407</v>
      </c>
      <c r="H187" s="175">
        <v>1</v>
      </c>
      <c r="I187" s="176"/>
      <c r="J187" s="177">
        <f>ROUND(I187*H187,2)</f>
        <v>0</v>
      </c>
      <c r="K187" s="178"/>
      <c r="L187" s="37"/>
      <c r="M187" s="179" t="s">
        <v>1</v>
      </c>
      <c r="N187" s="180" t="s">
        <v>41</v>
      </c>
      <c r="O187" s="75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3" t="s">
        <v>625</v>
      </c>
      <c r="AT187" s="183" t="s">
        <v>126</v>
      </c>
      <c r="AU187" s="183" t="s">
        <v>14</v>
      </c>
      <c r="AY187" s="17" t="s">
        <v>124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14</v>
      </c>
      <c r="BK187" s="184">
        <f>ROUND(I187*H187,2)</f>
        <v>0</v>
      </c>
      <c r="BL187" s="17" t="s">
        <v>625</v>
      </c>
      <c r="BM187" s="183" t="s">
        <v>850</v>
      </c>
    </row>
    <row r="188" s="12" customFormat="1" ht="25.92" customHeight="1">
      <c r="A188" s="12"/>
      <c r="B188" s="157"/>
      <c r="C188" s="12"/>
      <c r="D188" s="158" t="s">
        <v>75</v>
      </c>
      <c r="E188" s="159" t="s">
        <v>655</v>
      </c>
      <c r="F188" s="159" t="s">
        <v>656</v>
      </c>
      <c r="G188" s="12"/>
      <c r="H188" s="12"/>
      <c r="I188" s="160"/>
      <c r="J188" s="161">
        <f>BK188</f>
        <v>0</v>
      </c>
      <c r="K188" s="12"/>
      <c r="L188" s="157"/>
      <c r="M188" s="162"/>
      <c r="N188" s="163"/>
      <c r="O188" s="163"/>
      <c r="P188" s="164">
        <f>P189</f>
        <v>0</v>
      </c>
      <c r="Q188" s="163"/>
      <c r="R188" s="164">
        <f>R189</f>
        <v>0</v>
      </c>
      <c r="S188" s="163"/>
      <c r="T188" s="165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8" t="s">
        <v>130</v>
      </c>
      <c r="AT188" s="166" t="s">
        <v>75</v>
      </c>
      <c r="AU188" s="166" t="s">
        <v>76</v>
      </c>
      <c r="AY188" s="158" t="s">
        <v>124</v>
      </c>
      <c r="BK188" s="167">
        <f>BK189</f>
        <v>0</v>
      </c>
    </row>
    <row r="189" s="2" customFormat="1" ht="24.15" customHeight="1">
      <c r="A189" s="36"/>
      <c r="B189" s="170"/>
      <c r="C189" s="171" t="s">
        <v>338</v>
      </c>
      <c r="D189" s="171" t="s">
        <v>126</v>
      </c>
      <c r="E189" s="172" t="s">
        <v>658</v>
      </c>
      <c r="F189" s="173" t="s">
        <v>659</v>
      </c>
      <c r="G189" s="174" t="s">
        <v>129</v>
      </c>
      <c r="H189" s="175">
        <v>16</v>
      </c>
      <c r="I189" s="176"/>
      <c r="J189" s="177">
        <f>ROUND(I189*H189,2)</f>
        <v>0</v>
      </c>
      <c r="K189" s="178"/>
      <c r="L189" s="37"/>
      <c r="M189" s="213" t="s">
        <v>1</v>
      </c>
      <c r="N189" s="214" t="s">
        <v>41</v>
      </c>
      <c r="O189" s="215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625</v>
      </c>
      <c r="AT189" s="183" t="s">
        <v>126</v>
      </c>
      <c r="AU189" s="183" t="s">
        <v>14</v>
      </c>
      <c r="AY189" s="17" t="s">
        <v>124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14</v>
      </c>
      <c r="BK189" s="184">
        <f>ROUND(I189*H189,2)</f>
        <v>0</v>
      </c>
      <c r="BL189" s="17" t="s">
        <v>625</v>
      </c>
      <c r="BM189" s="183" t="s">
        <v>660</v>
      </c>
    </row>
    <row r="190" s="2" customFormat="1" ht="6.96" customHeight="1">
      <c r="A190" s="36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37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autoFilter ref="C124:K1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Černík Vojtěch</dc:creator>
  <cp:lastModifiedBy>Černík Vojtěch</cp:lastModifiedBy>
  <dcterms:created xsi:type="dcterms:W3CDTF">2023-09-19T09:05:05Z</dcterms:created>
  <dcterms:modified xsi:type="dcterms:W3CDTF">2023-09-19T09:05:10Z</dcterms:modified>
</cp:coreProperties>
</file>